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405D7855-25FC-4250-8E36-7BACEA17E591}" xr6:coauthVersionLast="36" xr6:coauthVersionMax="36" xr10:uidLastSave="{00000000-0000-0000-0000-000000000000}"/>
  <bookViews>
    <workbookView xWindow="0" yWindow="30" windowWidth="15600" windowHeight="11760" tabRatio="888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Y30" i="15" l="1"/>
  <c r="AH28" i="15" l="1"/>
  <c r="AI28" i="15"/>
  <c r="AK28" i="15"/>
  <c r="AL28" i="15"/>
  <c r="AD29" i="15"/>
  <c r="U19" i="15" l="1"/>
  <c r="T19" i="15"/>
  <c r="U18" i="15"/>
  <c r="G18" i="15"/>
  <c r="T18" i="15" l="1"/>
  <c r="R18" i="15"/>
  <c r="R19" i="15"/>
  <c r="E18" i="15"/>
  <c r="E19" i="15"/>
  <c r="Q18" i="15"/>
  <c r="Q19" i="15" l="1"/>
  <c r="AA29" i="15" l="1"/>
  <c r="AE29" i="15" s="1"/>
  <c r="AD28" i="15"/>
  <c r="AM28" i="15" s="1"/>
  <c r="AA28" i="15"/>
  <c r="AE28" i="15" l="1"/>
  <c r="AN28" i="15" s="1"/>
  <c r="AJ28" i="15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Q25" i="44" l="1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G6" i="15"/>
  <c r="Q6" i="44" l="1"/>
  <c r="Q7" i="44"/>
  <c r="L6" i="44"/>
  <c r="L7" i="44"/>
  <c r="G8" i="15" l="1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AI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I20" i="15" l="1"/>
  <c r="AH22" i="15"/>
  <c r="AH14" i="15"/>
  <c r="AI12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J26" i="15" s="1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7" i="15"/>
  <c r="AC25" i="15" s="1"/>
  <c r="U26" i="15"/>
  <c r="AC24" i="15" s="1"/>
  <c r="G26" i="15"/>
  <c r="U25" i="15"/>
  <c r="AC23" i="15" s="1"/>
  <c r="U24" i="15"/>
  <c r="AC22" i="15" s="1"/>
  <c r="G24" i="15"/>
  <c r="U23" i="15"/>
  <c r="AC21" i="15" s="1"/>
  <c r="U22" i="15"/>
  <c r="AC20" i="15" s="1"/>
  <c r="U21" i="15"/>
  <c r="AC19" i="15" s="1"/>
  <c r="U20" i="15"/>
  <c r="AC18" i="15" s="1"/>
  <c r="G20" i="15"/>
  <c r="AC17" i="15"/>
  <c r="AC16" i="15"/>
  <c r="AL16" i="15" s="1"/>
  <c r="U17" i="15"/>
  <c r="AC15" i="15" s="1"/>
  <c r="U16" i="15"/>
  <c r="AC14" i="15" s="1"/>
  <c r="G16" i="15"/>
  <c r="U15" i="15"/>
  <c r="AC13" i="15" s="1"/>
  <c r="U14" i="15"/>
  <c r="AC12" i="15" s="1"/>
  <c r="G14" i="15"/>
  <c r="U13" i="15"/>
  <c r="AC11" i="15" s="1"/>
  <c r="U12" i="15"/>
  <c r="AC10" i="15" s="1"/>
  <c r="G12" i="15"/>
  <c r="U11" i="15"/>
  <c r="AC9" i="15" s="1"/>
  <c r="U10" i="15"/>
  <c r="AC8" i="15" s="1"/>
  <c r="G10" i="15"/>
  <c r="U9" i="15"/>
  <c r="AC7" i="15" s="1"/>
  <c r="U8" i="15"/>
  <c r="AC6" i="15" s="1"/>
  <c r="AL24" i="15" l="1"/>
  <c r="AL14" i="15"/>
  <c r="AL22" i="15"/>
  <c r="AL18" i="15"/>
  <c r="AL8" i="15"/>
  <c r="AL6" i="15"/>
  <c r="AL20" i="15"/>
  <c r="E20" i="15"/>
  <c r="AL12" i="15"/>
  <c r="AL10" i="15"/>
  <c r="AC27" i="15"/>
  <c r="AC32" i="15" s="1"/>
  <c r="AC26" i="15"/>
  <c r="E22" i="15"/>
  <c r="E23" i="15"/>
  <c r="G22" i="15"/>
  <c r="E24" i="15"/>
  <c r="R9" i="15"/>
  <c r="Z7" i="15" s="1"/>
  <c r="R8" i="15"/>
  <c r="Z6" i="15" s="1"/>
  <c r="U6" i="44"/>
  <c r="E6" i="44"/>
  <c r="E28" i="15" s="1"/>
  <c r="T28" i="15"/>
  <c r="U7" i="44"/>
  <c r="E7" i="44"/>
  <c r="E29" i="15" s="1"/>
  <c r="T29" i="15"/>
  <c r="E27" i="15"/>
  <c r="T27" i="15"/>
  <c r="E26" i="15"/>
  <c r="T26" i="15"/>
  <c r="T25" i="15"/>
  <c r="T24" i="15"/>
  <c r="T22" i="15"/>
  <c r="T23" i="15"/>
  <c r="E21" i="15"/>
  <c r="T21" i="15"/>
  <c r="T20" i="15"/>
  <c r="E16" i="15"/>
  <c r="T16" i="15"/>
  <c r="T17" i="15"/>
  <c r="E14" i="15"/>
  <c r="T14" i="15"/>
  <c r="E15" i="15"/>
  <c r="T15" i="15"/>
  <c r="E13" i="15"/>
  <c r="T13" i="15"/>
  <c r="E12" i="15"/>
  <c r="T12" i="15"/>
  <c r="T10" i="15"/>
  <c r="T11" i="15"/>
  <c r="R11" i="15"/>
  <c r="Z9" i="15" s="1"/>
  <c r="R10" i="15"/>
  <c r="Z8" i="15" s="1"/>
  <c r="Q11" i="15"/>
  <c r="Y9" i="15" s="1"/>
  <c r="E10" i="15"/>
  <c r="T8" i="15"/>
  <c r="AB6" i="15" s="1"/>
  <c r="T9" i="15"/>
  <c r="AI8" i="15" l="1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S11" i="15"/>
  <c r="Q10" i="15"/>
  <c r="E11" i="15"/>
  <c r="E8" i="15"/>
  <c r="Q8" i="15"/>
  <c r="E9" i="15"/>
  <c r="Q9" i="15"/>
  <c r="Y7" i="15" l="1"/>
  <c r="Y32" i="15" s="1"/>
  <c r="AI30" i="15"/>
  <c r="F8" i="15"/>
  <c r="AE9" i="15"/>
  <c r="Y6" i="15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A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Y31" i="15" l="1"/>
  <c r="AA7" i="15"/>
  <c r="AJ6" i="15" s="1"/>
  <c r="AH6" i="15"/>
  <c r="F10" i="15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H30" i="15" s="1"/>
  <c r="AE7" i="15"/>
  <c r="AA32" i="15"/>
  <c r="AE6" i="15"/>
  <c r="AD32" i="15"/>
  <c r="AE27" i="15"/>
  <c r="AK30" i="15"/>
  <c r="AD31" i="15"/>
  <c r="AM26" i="15"/>
  <c r="AE26" i="15"/>
  <c r="AM24" i="15"/>
  <c r="AE24" i="15"/>
  <c r="AD30" i="15"/>
  <c r="F6" i="15"/>
  <c r="F12" i="15" l="1"/>
  <c r="AA30" i="15"/>
  <c r="AM30" i="15"/>
  <c r="AE8" i="15"/>
  <c r="AN8" i="15" s="1"/>
  <c r="AJ8" i="15"/>
  <c r="AJ30" i="15" s="1"/>
  <c r="AE32" i="15"/>
  <c r="AN6" i="15"/>
  <c r="AN26" i="15"/>
  <c r="AN24" i="15"/>
  <c r="F14" i="15" l="1"/>
  <c r="AE31" i="15"/>
  <c r="AE30" i="15"/>
  <c r="AN30" i="15"/>
  <c r="U7" i="15"/>
  <c r="U31" i="15" s="1"/>
  <c r="U6" i="15"/>
  <c r="T7" i="15"/>
  <c r="T31" i="15" s="1"/>
  <c r="T6" i="15"/>
  <c r="Q6" i="15" l="1"/>
  <c r="Q30" i="15" s="1"/>
  <c r="U33" i="15"/>
  <c r="U30" i="15"/>
  <c r="U32" i="15" s="1"/>
  <c r="T33" i="15"/>
  <c r="T30" i="15"/>
  <c r="T32" i="15" s="1"/>
  <c r="F16" i="15"/>
  <c r="E6" i="15"/>
  <c r="R7" i="15"/>
  <c r="R31" i="15" s="1"/>
  <c r="R6" i="15"/>
  <c r="Q7" i="15"/>
  <c r="Q31" i="15" s="1"/>
  <c r="V7" i="15"/>
  <c r="V31" i="15" s="1"/>
  <c r="V6" i="15"/>
  <c r="V30" i="15" l="1"/>
  <c r="V32" i="15" s="1"/>
  <c r="V33" i="15"/>
  <c r="R33" i="15"/>
  <c r="R30" i="15"/>
  <c r="R32" i="15" s="1"/>
  <c r="Q32" i="15"/>
  <c r="Q33" i="15"/>
  <c r="S7" i="15"/>
  <c r="S31" i="15" s="1"/>
  <c r="S6" i="15"/>
  <c r="E7" i="15"/>
  <c r="X12" i="44" l="1"/>
  <c r="F12" i="44" s="1"/>
  <c r="X22" i="44"/>
  <c r="F22" i="44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F18" i="15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G7" i="15"/>
  <c r="N6" i="15" l="1"/>
  <c r="J7" i="15"/>
  <c r="M7" i="15"/>
  <c r="I7" i="15"/>
  <c r="J6" i="15"/>
  <c r="I6" i="15"/>
  <c r="K7" i="15"/>
  <c r="L6" i="15"/>
  <c r="K6" i="15"/>
  <c r="P6" i="15"/>
  <c r="O6" i="15" l="1"/>
  <c r="N7" i="15"/>
  <c r="H7" i="15"/>
  <c r="O7" i="15"/>
  <c r="M6" i="15"/>
  <c r="K8" i="15"/>
  <c r="K9" i="15"/>
  <c r="J8" i="15"/>
  <c r="M9" i="15"/>
  <c r="J9" i="15"/>
  <c r="P7" i="15"/>
  <c r="L7" i="15"/>
  <c r="P8" i="15"/>
  <c r="L8" i="15"/>
  <c r="I8" i="15"/>
  <c r="I9" i="15"/>
  <c r="H8" i="15"/>
  <c r="N8" i="15"/>
  <c r="D6" i="15" l="1"/>
  <c r="P9" i="15"/>
  <c r="J10" i="15"/>
  <c r="O9" i="15"/>
  <c r="N9" i="15"/>
  <c r="I11" i="15"/>
  <c r="I10" i="15"/>
  <c r="P10" i="15"/>
  <c r="M11" i="15"/>
  <c r="K11" i="15"/>
  <c r="K10" i="15"/>
  <c r="N10" i="15"/>
  <c r="L10" i="15"/>
  <c r="L9" i="15"/>
  <c r="J11" i="15"/>
  <c r="O8" i="15"/>
  <c r="D7" i="15"/>
  <c r="B6" i="15" l="1"/>
  <c r="K13" i="15"/>
  <c r="P12" i="15"/>
  <c r="I13" i="15"/>
  <c r="O11" i="15"/>
  <c r="J12" i="15"/>
  <c r="O10" i="15"/>
  <c r="M8" i="15"/>
  <c r="D8" i="15" s="1"/>
  <c r="L11" i="15"/>
  <c r="K12" i="15"/>
  <c r="P11" i="15"/>
  <c r="N11" i="15"/>
  <c r="H9" i="15"/>
  <c r="D9" i="15" s="1"/>
  <c r="J13" i="15"/>
  <c r="L12" i="15"/>
  <c r="N12" i="15"/>
  <c r="M13" i="15"/>
  <c r="I12" i="15"/>
  <c r="H10" i="15"/>
  <c r="L14" i="15" l="1"/>
  <c r="N13" i="15"/>
  <c r="K14" i="15"/>
  <c r="L13" i="15"/>
  <c r="P14" i="15"/>
  <c r="I14" i="15"/>
  <c r="N14" i="15"/>
  <c r="B8" i="15"/>
  <c r="J14" i="15"/>
  <c r="O13" i="15"/>
  <c r="P13" i="15"/>
  <c r="I15" i="15"/>
  <c r="M15" i="15"/>
  <c r="J15" i="15"/>
  <c r="O12" i="15"/>
  <c r="K15" i="15"/>
  <c r="O15" i="15" l="1"/>
  <c r="I16" i="15"/>
  <c r="O14" i="15"/>
  <c r="J17" i="15"/>
  <c r="H12" i="15"/>
  <c r="K16" i="15"/>
  <c r="N15" i="15"/>
  <c r="I17" i="15"/>
  <c r="P15" i="15"/>
  <c r="N16" i="15"/>
  <c r="P16" i="15"/>
  <c r="M10" i="15"/>
  <c r="D10" i="15" s="1"/>
  <c r="M17" i="15"/>
  <c r="J16" i="15"/>
  <c r="H11" i="15"/>
  <c r="D11" i="15" s="1"/>
  <c r="L15" i="15"/>
  <c r="L16" i="15"/>
  <c r="K17" i="15"/>
  <c r="J19" i="15" l="1"/>
  <c r="M19" i="15"/>
  <c r="I19" i="15"/>
  <c r="K19" i="15"/>
  <c r="P18" i="15"/>
  <c r="N17" i="15"/>
  <c r="N18" i="15"/>
  <c r="L18" i="15"/>
  <c r="K18" i="15"/>
  <c r="J18" i="15"/>
  <c r="I18" i="15"/>
  <c r="B10" i="15"/>
  <c r="L17" i="15"/>
  <c r="P17" i="15"/>
  <c r="O16" i="15"/>
  <c r="O17" i="15"/>
  <c r="O19" i="15" l="1"/>
  <c r="O18" i="15"/>
  <c r="J21" i="15"/>
  <c r="M21" i="15"/>
  <c r="H13" i="15"/>
  <c r="D13" i="15" s="1"/>
  <c r="H14" i="15"/>
  <c r="L20" i="15"/>
  <c r="M12" i="15"/>
  <c r="D12" i="15" s="1"/>
  <c r="K21" i="15"/>
  <c r="J20" i="15"/>
  <c r="N20" i="15"/>
  <c r="I20" i="15"/>
  <c r="K20" i="15"/>
  <c r="I21" i="15"/>
  <c r="P20" i="15"/>
  <c r="P19" i="15" l="1"/>
  <c r="N19" i="15"/>
  <c r="L19" i="15"/>
  <c r="B12" i="15"/>
  <c r="P22" i="15"/>
  <c r="J23" i="15"/>
  <c r="K23" i="15"/>
  <c r="I22" i="15"/>
  <c r="N22" i="15"/>
  <c r="J22" i="15"/>
  <c r="L22" i="15"/>
  <c r="I23" i="15"/>
  <c r="K22" i="15"/>
  <c r="O21" i="15"/>
  <c r="M23" i="15"/>
  <c r="O20" i="15"/>
  <c r="L21" i="15" l="1"/>
  <c r="P21" i="15"/>
  <c r="N21" i="15"/>
  <c r="O23" i="15"/>
  <c r="W11" i="44"/>
  <c r="I25" i="15"/>
  <c r="J24" i="15"/>
  <c r="W12" i="44"/>
  <c r="W20" i="44"/>
  <c r="N24" i="15"/>
  <c r="H16" i="15"/>
  <c r="K24" i="15"/>
  <c r="W14" i="44"/>
  <c r="L24" i="15"/>
  <c r="W16" i="44"/>
  <c r="W13" i="44"/>
  <c r="J25" i="15"/>
  <c r="O22" i="15"/>
  <c r="W19" i="44"/>
  <c r="M25" i="15"/>
  <c r="H15" i="15"/>
  <c r="D15" i="15" s="1"/>
  <c r="I24" i="15"/>
  <c r="W10" i="44"/>
  <c r="M14" i="15"/>
  <c r="D14" i="15" s="1"/>
  <c r="P24" i="15"/>
  <c r="W24" i="44"/>
  <c r="K25" i="15"/>
  <c r="W15" i="44"/>
  <c r="P23" i="15" l="1"/>
  <c r="N23" i="15"/>
  <c r="L23" i="15"/>
  <c r="H18" i="15"/>
  <c r="B14" i="15"/>
  <c r="K27" i="15"/>
  <c r="D15" i="44"/>
  <c r="K29" i="15" s="1"/>
  <c r="D10" i="44"/>
  <c r="I26" i="15"/>
  <c r="O24" i="15"/>
  <c r="W22" i="44"/>
  <c r="D13" i="44"/>
  <c r="J29" i="15" s="1"/>
  <c r="J27" i="15"/>
  <c r="K26" i="15"/>
  <c r="D14" i="44"/>
  <c r="O25" i="15"/>
  <c r="W23" i="44"/>
  <c r="N26" i="15"/>
  <c r="D20" i="44"/>
  <c r="P26" i="15"/>
  <c r="D24" i="44"/>
  <c r="D19" i="44"/>
  <c r="M29" i="15" s="1"/>
  <c r="M27" i="15"/>
  <c r="L26" i="15"/>
  <c r="D16" i="44"/>
  <c r="J26" i="15"/>
  <c r="D12" i="44"/>
  <c r="D11" i="44"/>
  <c r="I29" i="15" s="1"/>
  <c r="I27" i="15"/>
  <c r="P25" i="15" l="1"/>
  <c r="N25" i="15"/>
  <c r="L25" i="1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D22" i="44"/>
  <c r="B12" i="44"/>
  <c r="J28" i="15"/>
  <c r="L28" i="15"/>
  <c r="M16" i="15"/>
  <c r="D16" i="15" s="1"/>
  <c r="W17" i="44" l="1"/>
  <c r="D17" i="44" s="1"/>
  <c r="L29" i="15" s="1"/>
  <c r="W25" i="44"/>
  <c r="D25" i="44" s="1"/>
  <c r="P29" i="15" s="1"/>
  <c r="W21" i="44"/>
  <c r="D21" i="44" s="1"/>
  <c r="L27" i="15"/>
  <c r="N27" i="15"/>
  <c r="P27" i="15"/>
  <c r="M18" i="15"/>
  <c r="B16" i="15"/>
  <c r="O28" i="15"/>
  <c r="B22" i="44"/>
  <c r="N29" i="15" l="1"/>
  <c r="B20" i="44"/>
  <c r="B24" i="44"/>
  <c r="B16" i="44"/>
  <c r="H19" i="15"/>
  <c r="D19" i="15" s="1"/>
  <c r="H20" i="15"/>
  <c r="D18" i="15"/>
  <c r="B18" i="15" l="1"/>
  <c r="H21" i="15" l="1"/>
  <c r="D21" i="15" s="1"/>
  <c r="M20" i="15"/>
  <c r="D20" i="15" s="1"/>
  <c r="H22" i="15"/>
  <c r="B20" i="15" l="1"/>
  <c r="H23" i="15" l="1"/>
  <c r="D23" i="15" s="1"/>
  <c r="M22" i="15"/>
  <c r="D22" i="15" s="1"/>
  <c r="H24" i="15"/>
  <c r="B22" i="15" l="1"/>
  <c r="W8" i="44"/>
  <c r="M24" i="15" l="1"/>
  <c r="D24" i="15" s="1"/>
  <c r="H25" i="15"/>
  <c r="D25" i="15" s="1"/>
  <c r="H26" i="15"/>
  <c r="B24" i="15" l="1"/>
  <c r="W9" i="44"/>
  <c r="D8" i="44"/>
  <c r="W18" i="44"/>
  <c r="M26" i="15" l="1"/>
  <c r="D26" i="15" s="1"/>
  <c r="H27" i="15"/>
  <c r="D27" i="15" s="1"/>
  <c r="H28" i="15"/>
  <c r="B26" i="15" l="1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20" i="15" l="1"/>
  <c r="F22" i="15" l="1"/>
  <c r="F24" i="15" l="1"/>
  <c r="X8" i="44" l="1"/>
  <c r="F8" i="44" s="1"/>
  <c r="F26" i="15" l="1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<sst xmlns="http://schemas.openxmlformats.org/spreadsheetml/2006/main" count="966" uniqueCount="100">
  <si>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</si>
  <si>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</si>
  <si>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</si>
  <si>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</si>
  <si>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</si>
  <si>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</si>
  <si>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</si>
  <si>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</si>
  <si>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</si>
  <si>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</si>
  <si>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</si>
  <si>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</si>
  <si>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</si>
  <si>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</si>
  <si>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</si>
  <si>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</si>
  <si>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</si>
  <si>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</si>
  <si>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</si>
  <si>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</si>
  <si>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</si>
  <si>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</si>
  <si>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</si>
  <si>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</si>
  <si>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</si>
  <si>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</si>
  <si>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</si>
  <si>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</si>
  <si>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</si>
  <si>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</si>
  <si>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</si>
  <si>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</si>
  <si>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</si>
  <si>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</si>
  <si>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</si>
  <si>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</si>
  <si>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</si>
  <si>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</si>
  <si>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</si>
  <si>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</si>
  <si>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</si>
  <si>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</si>
  <si>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</si>
  <si>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</si>
  <si>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</si>
  <si>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</si>
  <si>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</si>
  <si>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</si>
  <si>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</si>
  <si>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</si>
  <si>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</si>
  <si>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</si>
  <si>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</si>
  <si>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</si>
  <si>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</si>
  <si>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</si>
  <si>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</si>
  <si>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</si>
  <si>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</si>
  <si>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</si>
  <si>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</si>
  <si>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</si>
  <si>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</si>
  <si>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</si>
  <si>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</si>
  <si>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</si>
  <si>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</si>
  <si>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</si>
  <si>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</si>
  <si>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</si>
  <si>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</si>
  <si>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</si>
  <si>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</si>
  <si>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</si>
  <si>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</si>
  <si>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</si>
  <si>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</si>
  <si>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</si>
  <si>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</si>
  <si>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</si>
  <si>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</si>
  <si>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</si>
  <si>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</si>
  <si>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</si>
  <si>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</si>
  <si>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</si>
  <si>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５３５．５９㎢</t>
    <rPh sb="1" eb="3">
      <t>メンセキ</t>
    </rPh>
    <phoneticPr fontId="1"/>
  </si>
  <si>
    <t>令　和　４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</si>
  <si>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令和４年４月１日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</si>
  <si>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令和５年１月１日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</si>
  <si>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</si>
  <si>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</si>
  <si>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</si>
  <si>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</si>
  <si>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</si>
  <si>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令和４年１０月１日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</si>
  <si>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令和４年１１月１日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</si>
  <si>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令和４年１２月１日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</si>
  <si>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令和５年２月１日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</si>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</sst>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53" xfId="1" applyNumberFormat="1" applyFont="1" applyFill="1" applyBorder="1" applyAlignment="1">
      <alignment horizontal="right" vertical="center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6" fontId="13" fillId="0" borderId="53" xfId="0" applyNumberFormat="1" applyFont="1" applyFill="1" applyBorder="1" applyAlignment="1">
      <alignment vertical="center"/>
    </xf>
    <xf numFmtId="176" fontId="13" fillId="0" borderId="16" xfId="0" applyNumberFormat="1" applyFont="1" applyFill="1" applyBorder="1" applyAlignment="1">
      <alignment vertical="center"/>
    </xf>
    <xf numFmtId="176" fontId="13" fillId="0" borderId="53" xfId="0" applyNumberFormat="1" applyFont="1" applyFill="1" applyBorder="1" applyAlignment="1">
      <alignment vertical="center" shrinkToFit="1"/>
    </xf>
    <xf numFmtId="176" fontId="13" fillId="0" borderId="16" xfId="0" applyNumberFormat="1" applyFont="1" applyFill="1" applyBorder="1" applyAlignment="1">
      <alignment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tabSelected="1" view="pageBreakPreview" zoomScale="80" zoomScaleNormal="100" zoomScaleSheetLayoutView="80" workbookViewId="0">
      <pane xSplit="1" ySplit="5" topLeftCell="M15" activePane="bottomRight" state="frozen"/>
      <selection pane="topRight" activeCell="B1" sqref="B1"/>
      <selection pane="bottomLeft" activeCell="A6" sqref="A6"/>
      <selection pane="bottomRight" activeCell="AJ39" sqref="AJ39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69" t="s">
        <v>87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70" t="s">
        <v>26</v>
      </c>
      <c r="B4" s="175" t="s">
        <v>28</v>
      </c>
      <c r="C4" s="172" t="s">
        <v>52</v>
      </c>
      <c r="D4" s="12" t="s">
        <v>29</v>
      </c>
      <c r="E4" s="12" t="s">
        <v>30</v>
      </c>
      <c r="F4" s="172" t="s">
        <v>27</v>
      </c>
      <c r="G4" s="172" t="s">
        <v>49</v>
      </c>
      <c r="H4" s="180" t="s">
        <v>31</v>
      </c>
      <c r="I4" s="181"/>
      <c r="J4" s="181"/>
      <c r="K4" s="181"/>
      <c r="L4" s="181"/>
      <c r="M4" s="181"/>
      <c r="N4" s="181"/>
      <c r="O4" s="181"/>
      <c r="P4" s="182"/>
      <c r="Q4" s="177" t="s">
        <v>50</v>
      </c>
      <c r="R4" s="178"/>
      <c r="S4" s="179"/>
      <c r="T4" s="177" t="s">
        <v>51</v>
      </c>
      <c r="U4" s="178"/>
      <c r="V4" s="179"/>
      <c r="X4" s="164" t="s">
        <v>26</v>
      </c>
      <c r="Y4" s="165" t="s">
        <v>60</v>
      </c>
      <c r="Z4" s="166"/>
      <c r="AA4" s="166"/>
      <c r="AB4" s="166"/>
      <c r="AC4" s="166"/>
      <c r="AD4" s="167"/>
      <c r="AE4" s="129"/>
      <c r="AG4" s="164" t="s">
        <v>26</v>
      </c>
      <c r="AH4" s="165" t="s">
        <v>60</v>
      </c>
      <c r="AI4" s="166"/>
      <c r="AJ4" s="166"/>
      <c r="AK4" s="166"/>
      <c r="AL4" s="166"/>
      <c r="AM4" s="167"/>
      <c r="AN4" s="129"/>
    </row>
    <row r="5" spans="1:40" s="5" customFormat="1" ht="22.5" customHeight="1" thickBot="1" x14ac:dyDescent="0.2">
      <c r="A5" s="171"/>
      <c r="B5" s="176"/>
      <c r="C5" s="174"/>
      <c r="D5" s="13" t="s">
        <v>30</v>
      </c>
      <c r="E5" s="14" t="s">
        <v>32</v>
      </c>
      <c r="F5" s="173"/>
      <c r="G5" s="174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64"/>
      <c r="Y5" s="73" t="s">
        <v>42</v>
      </c>
      <c r="Z5" s="73" t="s">
        <v>43</v>
      </c>
      <c r="AA5" s="130" t="s">
        <v>80</v>
      </c>
      <c r="AB5" s="73" t="s">
        <v>45</v>
      </c>
      <c r="AC5" s="73" t="s">
        <v>46</v>
      </c>
      <c r="AD5" s="130" t="s">
        <v>81</v>
      </c>
      <c r="AE5" s="73" t="s">
        <v>44</v>
      </c>
      <c r="AG5" s="164"/>
      <c r="AH5" s="73" t="s">
        <v>42</v>
      </c>
      <c r="AI5" s="73" t="s">
        <v>43</v>
      </c>
      <c r="AJ5" s="130" t="s">
        <v>80</v>
      </c>
      <c r="AK5" s="73" t="s">
        <v>45</v>
      </c>
      <c r="AL5" s="73" t="s">
        <v>46</v>
      </c>
      <c r="AM5" s="130" t="s">
        <v>81</v>
      </c>
      <c r="AN5" s="73" t="s">
        <v>44</v>
      </c>
    </row>
    <row r="6" spans="1:40" s="5" customFormat="1" ht="19.5" customHeight="1" x14ac:dyDescent="0.15">
      <c r="A6" s="183">
        <v>4</v>
      </c>
      <c r="B6" s="187">
        <f>SUM(D6:D7)</f>
        <v>49224</v>
      </c>
      <c r="C6" s="19" t="s">
        <v>47</v>
      </c>
      <c r="D6" s="55">
        <f t="shared" ref="D6:D13" si="0">SUM(H6:P6)</f>
        <v>23191</v>
      </c>
      <c r="E6" s="55">
        <f>'４月'!E6</f>
        <v>-100</v>
      </c>
      <c r="F6" s="184">
        <f>SUM('４月'!$F$6:$F$7)</f>
        <v>21669</v>
      </c>
      <c r="G6" s="185">
        <f>SUM('４月'!$G$6:$G$7)</f>
        <v>0</v>
      </c>
      <c r="H6" s="55">
        <f>'４月'!$D$8</f>
        <v>2465</v>
      </c>
      <c r="I6" s="55">
        <f>'４月'!$D$10</f>
        <v>8464</v>
      </c>
      <c r="J6" s="20">
        <f>'４月'!$D$12</f>
        <v>2137</v>
      </c>
      <c r="K6" s="20">
        <f>'４月'!$D$14</f>
        <v>2220</v>
      </c>
      <c r="L6" s="20">
        <f>'４月'!$D$16</f>
        <v>1405</v>
      </c>
      <c r="M6" s="20">
        <f>'４月'!$D$18</f>
        <v>345</v>
      </c>
      <c r="N6" s="20">
        <f>'４月'!$D$20</f>
        <v>349</v>
      </c>
      <c r="O6" s="20">
        <f>'４月'!$D$22</f>
        <v>1782</v>
      </c>
      <c r="P6" s="21">
        <f>'４月'!$D$24</f>
        <v>4024</v>
      </c>
      <c r="Q6" s="22">
        <f>'４月'!$L$6</f>
        <v>160</v>
      </c>
      <c r="R6" s="20">
        <f>'４月'!$Q$6</f>
        <v>238</v>
      </c>
      <c r="S6" s="23">
        <f t="shared" ref="S6:S13" si="1">Q6-R6</f>
        <v>-78</v>
      </c>
      <c r="T6" s="24">
        <f>'４月'!$S$6</f>
        <v>14</v>
      </c>
      <c r="U6" s="20">
        <f>'４月'!$T$6</f>
        <v>36</v>
      </c>
      <c r="V6" s="23">
        <f t="shared" ref="V6:V11" si="2">T6-U6</f>
        <v>-22</v>
      </c>
      <c r="X6" s="168" t="s">
        <v>61</v>
      </c>
      <c r="Y6" s="74">
        <f>Q8</f>
        <v>178</v>
      </c>
      <c r="Z6" s="74">
        <f>R8</f>
        <v>139</v>
      </c>
      <c r="AA6" s="74">
        <f>Y6-Z6</f>
        <v>39</v>
      </c>
      <c r="AB6" s="74">
        <f>T8</f>
        <v>4</v>
      </c>
      <c r="AC6" s="74">
        <f>U8</f>
        <v>35</v>
      </c>
      <c r="AD6" s="74">
        <f>AB6-AC6</f>
        <v>-31</v>
      </c>
      <c r="AE6" s="74">
        <f>AA6+AD6</f>
        <v>8</v>
      </c>
      <c r="AG6" s="168" t="s">
        <v>61</v>
      </c>
      <c r="AH6" s="191">
        <f>Y6+Y7</f>
        <v>288</v>
      </c>
      <c r="AI6" s="191">
        <f t="shared" ref="AI6:AM6" si="3">Z6+Z7</f>
        <v>261</v>
      </c>
      <c r="AJ6" s="191">
        <f t="shared" si="3"/>
        <v>27</v>
      </c>
      <c r="AK6" s="191">
        <f t="shared" si="3"/>
        <v>14</v>
      </c>
      <c r="AL6" s="191">
        <f t="shared" si="3"/>
        <v>61</v>
      </c>
      <c r="AM6" s="191">
        <f t="shared" si="3"/>
        <v>-47</v>
      </c>
      <c r="AN6" s="191">
        <f>AE6+AE7</f>
        <v>-20</v>
      </c>
    </row>
    <row r="7" spans="1:40" s="5" customFormat="1" ht="19.5" customHeight="1" thickBot="1" x14ac:dyDescent="0.2">
      <c r="A7" s="153"/>
      <c r="B7" s="188"/>
      <c r="C7" s="37" t="s">
        <v>48</v>
      </c>
      <c r="D7" s="56">
        <f t="shared" si="0"/>
        <v>26033</v>
      </c>
      <c r="E7" s="56">
        <f>'４月'!E7</f>
        <v>-199</v>
      </c>
      <c r="F7" s="155">
        <f>IF('４月'!$H$6=0,0,'４月'!$D$8)</f>
        <v>2465</v>
      </c>
      <c r="G7" s="186">
        <f>IF('４月'!$H$6=0,0,'４月'!$D$8)</f>
        <v>2465</v>
      </c>
      <c r="H7" s="56">
        <f>'４月'!$D$9</f>
        <v>2946</v>
      </c>
      <c r="I7" s="56">
        <f>'４月'!$D$11</f>
        <v>9461</v>
      </c>
      <c r="J7" s="26">
        <f>'４月'!$D$13</f>
        <v>2481</v>
      </c>
      <c r="K7" s="26">
        <f>'４月'!$D$15</f>
        <v>2343</v>
      </c>
      <c r="L7" s="26">
        <f>'４月'!$D$17</f>
        <v>1479</v>
      </c>
      <c r="M7" s="26">
        <f>'４月'!$D$19</f>
        <v>354</v>
      </c>
      <c r="N7" s="26">
        <f>'４月'!$D$21</f>
        <v>429</v>
      </c>
      <c r="O7" s="26">
        <f>'４月'!$D$23</f>
        <v>2055</v>
      </c>
      <c r="P7" s="27">
        <f>'４月'!$D$25</f>
        <v>4485</v>
      </c>
      <c r="Q7" s="28">
        <f>'４月'!$L$7</f>
        <v>105</v>
      </c>
      <c r="R7" s="26">
        <f>'４月'!$Q$7</f>
        <v>272</v>
      </c>
      <c r="S7" s="29">
        <f t="shared" si="1"/>
        <v>-167</v>
      </c>
      <c r="T7" s="30">
        <f>'４月'!$S$7</f>
        <v>12</v>
      </c>
      <c r="U7" s="26">
        <f>'４月'!$T$7</f>
        <v>44</v>
      </c>
      <c r="V7" s="29">
        <f t="shared" si="2"/>
        <v>-32</v>
      </c>
      <c r="X7" s="168"/>
      <c r="Y7" s="74">
        <f>Q9</f>
        <v>110</v>
      </c>
      <c r="Z7" s="74">
        <f t="shared" ref="Z7:Z27" si="4">R9</f>
        <v>122</v>
      </c>
      <c r="AA7" s="74">
        <f t="shared" ref="AA7:AA29" si="5">Y7-Z7</f>
        <v>-12</v>
      </c>
      <c r="AB7" s="74">
        <f t="shared" ref="AB7:AB27" si="6">T9</f>
        <v>10</v>
      </c>
      <c r="AC7" s="74">
        <f t="shared" ref="AC7:AC27" si="7">U9</f>
        <v>26</v>
      </c>
      <c r="AD7" s="74">
        <f t="shared" ref="AD7:AD28" si="8">AB7-AC7</f>
        <v>-16</v>
      </c>
      <c r="AE7" s="74">
        <f>AA7+AD7</f>
        <v>-28</v>
      </c>
      <c r="AG7" s="168"/>
      <c r="AH7" s="192"/>
      <c r="AI7" s="192"/>
      <c r="AJ7" s="192"/>
      <c r="AK7" s="192"/>
      <c r="AL7" s="192"/>
      <c r="AM7" s="192"/>
      <c r="AN7" s="192"/>
    </row>
    <row r="8" spans="1:40" s="5" customFormat="1" ht="19.5" customHeight="1" thickTop="1" x14ac:dyDescent="0.15">
      <c r="A8" s="158">
        <v>5</v>
      </c>
      <c r="B8" s="189">
        <f>SUM(D8:D9)</f>
        <v>49204</v>
      </c>
      <c r="C8" s="43" t="s">
        <v>56</v>
      </c>
      <c r="D8" s="44">
        <f t="shared" si="0"/>
        <v>23199</v>
      </c>
      <c r="E8" s="44">
        <f>'５月'!E6</f>
        <v>8</v>
      </c>
      <c r="F8" s="154">
        <f>SUM('５月'!$F$6:$F$7)</f>
        <v>21789</v>
      </c>
      <c r="G8" s="154">
        <f>SUM('５月'!$G$6:$G$7)</f>
        <v>120</v>
      </c>
      <c r="H8" s="44">
        <f>'５月'!$D$8</f>
        <v>2449</v>
      </c>
      <c r="I8" s="44">
        <f>'５月'!$D$10</f>
        <v>8455</v>
      </c>
      <c r="J8" s="32">
        <f>'５月'!$D$12</f>
        <v>2124</v>
      </c>
      <c r="K8" s="32">
        <f>'５月'!$D$14</f>
        <v>2225</v>
      </c>
      <c r="L8" s="32">
        <f>'５月'!$D$16</f>
        <v>1413</v>
      </c>
      <c r="M8" s="32">
        <f>'５月'!$D$18</f>
        <v>342</v>
      </c>
      <c r="N8" s="32">
        <f>'５月'!$D$20</f>
        <v>345</v>
      </c>
      <c r="O8" s="32">
        <f>'５月'!$D$22</f>
        <v>1778</v>
      </c>
      <c r="P8" s="33">
        <f>'５月'!$D$24</f>
        <v>4068</v>
      </c>
      <c r="Q8" s="34">
        <f>'５月'!$L$6</f>
        <v>178</v>
      </c>
      <c r="R8" s="32">
        <f>'５月'!$Q$6</f>
        <v>139</v>
      </c>
      <c r="S8" s="35">
        <f t="shared" si="1"/>
        <v>39</v>
      </c>
      <c r="T8" s="36">
        <f>'５月'!$S$6</f>
        <v>4</v>
      </c>
      <c r="U8" s="32">
        <f>'５月'!$T$6</f>
        <v>35</v>
      </c>
      <c r="V8" s="35">
        <f t="shared" si="2"/>
        <v>-31</v>
      </c>
      <c r="X8" s="168" t="s">
        <v>62</v>
      </c>
      <c r="Y8" s="74">
        <f t="shared" ref="Y8:Y26" si="9">Q10</f>
        <v>65</v>
      </c>
      <c r="Z8" s="74">
        <f t="shared" si="4"/>
        <v>50</v>
      </c>
      <c r="AA8" s="74">
        <f t="shared" si="5"/>
        <v>15</v>
      </c>
      <c r="AB8" s="74">
        <f t="shared" si="6"/>
        <v>14</v>
      </c>
      <c r="AC8" s="74">
        <f t="shared" si="7"/>
        <v>33</v>
      </c>
      <c r="AD8" s="74">
        <f t="shared" si="8"/>
        <v>-19</v>
      </c>
      <c r="AE8" s="74">
        <f t="shared" ref="AE8:AE29" si="10">AA8+AD8</f>
        <v>-4</v>
      </c>
      <c r="AG8" s="168" t="s">
        <v>62</v>
      </c>
      <c r="AH8" s="191">
        <f t="shared" ref="AH8" si="11">Y8+Y9</f>
        <v>125</v>
      </c>
      <c r="AI8" s="191">
        <f t="shared" ref="AI8" si="12">Z8+Z9</f>
        <v>84</v>
      </c>
      <c r="AJ8" s="191">
        <f t="shared" ref="AJ8" si="13">AA8+AA9</f>
        <v>41</v>
      </c>
      <c r="AK8" s="191">
        <f t="shared" ref="AK8" si="14">AB8+AB9</f>
        <v>23</v>
      </c>
      <c r="AL8" s="191">
        <f t="shared" ref="AL8" si="15">AC8+AC9</f>
        <v>64</v>
      </c>
      <c r="AM8" s="191">
        <f t="shared" ref="AM8:AN8" si="16">AD8+AD9</f>
        <v>-41</v>
      </c>
      <c r="AN8" s="191">
        <f t="shared" si="16"/>
        <v>0</v>
      </c>
    </row>
    <row r="9" spans="1:40" s="5" customFormat="1" ht="19.5" customHeight="1" thickBot="1" x14ac:dyDescent="0.2">
      <c r="A9" s="159"/>
      <c r="B9" s="190"/>
      <c r="C9" s="37" t="s">
        <v>57</v>
      </c>
      <c r="D9" s="56">
        <f t="shared" si="0"/>
        <v>26005</v>
      </c>
      <c r="E9" s="56">
        <f>'５月'!E7</f>
        <v>-28</v>
      </c>
      <c r="F9" s="155">
        <f>IF('４月'!$H$6=0,0,'４月'!$D$8)</f>
        <v>2465</v>
      </c>
      <c r="G9" s="155">
        <f>IF('４月'!$H$6=0,0,'４月'!$D$8)</f>
        <v>2465</v>
      </c>
      <c r="H9" s="56">
        <f>'５月'!$D$9</f>
        <v>2937</v>
      </c>
      <c r="I9" s="56">
        <f>'５月'!$D$11</f>
        <v>9475</v>
      </c>
      <c r="J9" s="56">
        <f>'５月'!$D$13</f>
        <v>2469</v>
      </c>
      <c r="K9" s="56">
        <f>'５月'!$D$15</f>
        <v>2336</v>
      </c>
      <c r="L9" s="56">
        <f>'５月'!$D$17</f>
        <v>1471</v>
      </c>
      <c r="M9" s="56">
        <f>'５月'!$D$19</f>
        <v>354</v>
      </c>
      <c r="N9" s="38">
        <f>'５月'!$D$21</f>
        <v>428</v>
      </c>
      <c r="O9" s="38">
        <f>'５月'!$D$23</f>
        <v>2054</v>
      </c>
      <c r="P9" s="39">
        <f>'５月'!$D$25</f>
        <v>4481</v>
      </c>
      <c r="Q9" s="40">
        <f>'５月'!$L$7</f>
        <v>110</v>
      </c>
      <c r="R9" s="38">
        <f>'５月'!$Q$7</f>
        <v>122</v>
      </c>
      <c r="S9" s="41">
        <f t="shared" si="1"/>
        <v>-12</v>
      </c>
      <c r="T9" s="42">
        <f>'５月'!$S$7</f>
        <v>10</v>
      </c>
      <c r="U9" s="38">
        <f>'５月'!$T$7</f>
        <v>26</v>
      </c>
      <c r="V9" s="41">
        <f t="shared" si="2"/>
        <v>-16</v>
      </c>
      <c r="X9" s="168"/>
      <c r="Y9" s="74">
        <f t="shared" si="9"/>
        <v>60</v>
      </c>
      <c r="Z9" s="74">
        <f t="shared" si="4"/>
        <v>34</v>
      </c>
      <c r="AA9" s="74">
        <f t="shared" si="5"/>
        <v>26</v>
      </c>
      <c r="AB9" s="74">
        <f t="shared" si="6"/>
        <v>9</v>
      </c>
      <c r="AC9" s="74">
        <f t="shared" si="7"/>
        <v>31</v>
      </c>
      <c r="AD9" s="74">
        <f t="shared" si="8"/>
        <v>-22</v>
      </c>
      <c r="AE9" s="74">
        <f t="shared" si="10"/>
        <v>4</v>
      </c>
      <c r="AG9" s="168"/>
      <c r="AH9" s="192"/>
      <c r="AI9" s="192"/>
      <c r="AJ9" s="192"/>
      <c r="AK9" s="192"/>
      <c r="AL9" s="192"/>
      <c r="AM9" s="192"/>
      <c r="AN9" s="192"/>
    </row>
    <row r="10" spans="1:40" s="5" customFormat="1" ht="19.5" customHeight="1" thickTop="1" x14ac:dyDescent="0.15">
      <c r="A10" s="152">
        <v>6</v>
      </c>
      <c r="B10" s="163">
        <f>SUM(D10:D11)</f>
        <v>49204</v>
      </c>
      <c r="C10" s="43" t="s">
        <v>56</v>
      </c>
      <c r="D10" s="44">
        <f t="shared" si="0"/>
        <v>23195</v>
      </c>
      <c r="E10" s="32">
        <f>'６月'!E6</f>
        <v>-4</v>
      </c>
      <c r="F10" s="154">
        <f>SUM('６月'!$F$6:$F$7)</f>
        <v>21831</v>
      </c>
      <c r="G10" s="154">
        <f>SUM('６月'!$G$6:$G$7)</f>
        <v>42</v>
      </c>
      <c r="H10" s="32">
        <f>'６月'!$D$8</f>
        <v>2436</v>
      </c>
      <c r="I10" s="32">
        <f>'６月'!$D$10</f>
        <v>8479</v>
      </c>
      <c r="J10" s="44">
        <f>'６月'!$D$12</f>
        <v>2112</v>
      </c>
      <c r="K10" s="44">
        <f>'６月'!$D$14</f>
        <v>2225</v>
      </c>
      <c r="L10" s="44">
        <f>'６月'!$D$16</f>
        <v>1406</v>
      </c>
      <c r="M10" s="44">
        <f>'６月'!$D$18</f>
        <v>343</v>
      </c>
      <c r="N10" s="44">
        <f>'６月'!$D$20</f>
        <v>342</v>
      </c>
      <c r="O10" s="44">
        <f>'６月'!$D$22</f>
        <v>1779</v>
      </c>
      <c r="P10" s="45">
        <f>'６月'!$D$24</f>
        <v>4073</v>
      </c>
      <c r="Q10" s="46">
        <f>'６月'!$L$6</f>
        <v>65</v>
      </c>
      <c r="R10" s="44">
        <f>'６月'!$Q$6</f>
        <v>50</v>
      </c>
      <c r="S10" s="47">
        <f t="shared" si="1"/>
        <v>15</v>
      </c>
      <c r="T10" s="48">
        <f>'６月'!$S$6</f>
        <v>14</v>
      </c>
      <c r="U10" s="44">
        <f>'６月'!$T$6</f>
        <v>33</v>
      </c>
      <c r="V10" s="47">
        <f t="shared" si="2"/>
        <v>-19</v>
      </c>
      <c r="X10" s="168" t="s">
        <v>63</v>
      </c>
      <c r="Y10" s="74">
        <f t="shared" si="9"/>
        <v>43</v>
      </c>
      <c r="Z10" s="74">
        <f t="shared" si="4"/>
        <v>44</v>
      </c>
      <c r="AA10" s="74">
        <f t="shared" si="5"/>
        <v>-1</v>
      </c>
      <c r="AB10" s="74">
        <f t="shared" si="6"/>
        <v>7</v>
      </c>
      <c r="AC10" s="74">
        <f t="shared" si="7"/>
        <v>41</v>
      </c>
      <c r="AD10" s="74">
        <f t="shared" si="8"/>
        <v>-34</v>
      </c>
      <c r="AE10" s="74">
        <f t="shared" si="10"/>
        <v>-35</v>
      </c>
      <c r="AG10" s="168" t="s">
        <v>63</v>
      </c>
      <c r="AH10" s="191">
        <f t="shared" ref="AH10" si="17">Y10+Y11</f>
        <v>86</v>
      </c>
      <c r="AI10" s="191">
        <f t="shared" ref="AI10" si="18">Z10+Z11</f>
        <v>94</v>
      </c>
      <c r="AJ10" s="191">
        <f t="shared" ref="AJ10" si="19">AA10+AA11</f>
        <v>-8</v>
      </c>
      <c r="AK10" s="191">
        <f t="shared" ref="AK10" si="20">AB10+AB11</f>
        <v>17</v>
      </c>
      <c r="AL10" s="191">
        <f t="shared" ref="AL10" si="21">AC10+AC11</f>
        <v>87</v>
      </c>
      <c r="AM10" s="191">
        <f t="shared" ref="AM10:AN10" si="22">AD10+AD11</f>
        <v>-70</v>
      </c>
      <c r="AN10" s="191">
        <f t="shared" si="22"/>
        <v>-78</v>
      </c>
    </row>
    <row r="11" spans="1:40" s="5" customFormat="1" ht="19.5" customHeight="1" thickBot="1" x14ac:dyDescent="0.2">
      <c r="A11" s="153"/>
      <c r="B11" s="157"/>
      <c r="C11" s="25" t="s">
        <v>57</v>
      </c>
      <c r="D11" s="26">
        <f t="shared" si="0"/>
        <v>26009</v>
      </c>
      <c r="E11" s="56">
        <f>'６月'!E7</f>
        <v>4</v>
      </c>
      <c r="F11" s="155">
        <f>IF('４月'!$H$6=0,0,'４月'!$D$8)</f>
        <v>2465</v>
      </c>
      <c r="G11" s="155">
        <f>IF('４月'!$H$6=0,0,'４月'!$D$8)</f>
        <v>2465</v>
      </c>
      <c r="H11" s="56">
        <f>'６月'!$D$9</f>
        <v>2934</v>
      </c>
      <c r="I11" s="56">
        <f>'６月'!$D$11</f>
        <v>9492</v>
      </c>
      <c r="J11" s="26">
        <f>'６月'!$D$13</f>
        <v>2468</v>
      </c>
      <c r="K11" s="26">
        <f>'６月'!$D$15</f>
        <v>2328</v>
      </c>
      <c r="L11" s="26">
        <f>'６月'!$D$17</f>
        <v>1463</v>
      </c>
      <c r="M11" s="26">
        <f>'６月'!$D$19</f>
        <v>352</v>
      </c>
      <c r="N11" s="26">
        <f>'６月'!$D$21</f>
        <v>428</v>
      </c>
      <c r="O11" s="26">
        <f>'６月'!$D$23</f>
        <v>2071</v>
      </c>
      <c r="P11" s="27">
        <f>'６月'!$D$25</f>
        <v>4473</v>
      </c>
      <c r="Q11" s="28">
        <f>'６月'!$L$7</f>
        <v>60</v>
      </c>
      <c r="R11" s="26">
        <f>'６月'!$Q$7</f>
        <v>34</v>
      </c>
      <c r="S11" s="29">
        <f t="shared" si="1"/>
        <v>26</v>
      </c>
      <c r="T11" s="30">
        <f>'６月'!$S$7</f>
        <v>9</v>
      </c>
      <c r="U11" s="26">
        <f>'６月'!$T$7</f>
        <v>31</v>
      </c>
      <c r="V11" s="29">
        <f t="shared" si="2"/>
        <v>-22</v>
      </c>
      <c r="X11" s="168"/>
      <c r="Y11" s="74">
        <f t="shared" si="9"/>
        <v>43</v>
      </c>
      <c r="Z11" s="74">
        <f t="shared" si="4"/>
        <v>50</v>
      </c>
      <c r="AA11" s="74">
        <f t="shared" si="5"/>
        <v>-7</v>
      </c>
      <c r="AB11" s="74">
        <f t="shared" si="6"/>
        <v>10</v>
      </c>
      <c r="AC11" s="74">
        <f t="shared" si="7"/>
        <v>46</v>
      </c>
      <c r="AD11" s="74">
        <f t="shared" si="8"/>
        <v>-36</v>
      </c>
      <c r="AE11" s="74">
        <f t="shared" si="10"/>
        <v>-43</v>
      </c>
      <c r="AG11" s="168"/>
      <c r="AH11" s="192"/>
      <c r="AI11" s="192"/>
      <c r="AJ11" s="192"/>
      <c r="AK11" s="192"/>
      <c r="AL11" s="192"/>
      <c r="AM11" s="192"/>
      <c r="AN11" s="192"/>
    </row>
    <row r="12" spans="1:40" s="5" customFormat="1" ht="19.5" customHeight="1" thickTop="1" x14ac:dyDescent="0.15">
      <c r="A12" s="158">
        <v>7</v>
      </c>
      <c r="B12" s="156">
        <f>SUM(D12:D13)</f>
        <v>49126</v>
      </c>
      <c r="C12" s="31" t="s">
        <v>56</v>
      </c>
      <c r="D12" s="32">
        <f t="shared" si="0"/>
        <v>23160</v>
      </c>
      <c r="E12" s="44">
        <f>'７月'!E6</f>
        <v>-35</v>
      </c>
      <c r="F12" s="154">
        <f>SUM('７月'!$F$6:$F$7)</f>
        <v>21802</v>
      </c>
      <c r="G12" s="154">
        <f>SUM('７月'!$G$6:$G$7)</f>
        <v>-29</v>
      </c>
      <c r="H12" s="32">
        <f>'７月'!$D$8</f>
        <v>2430</v>
      </c>
      <c r="I12" s="32">
        <f>'７月'!$D$10</f>
        <v>8472</v>
      </c>
      <c r="J12" s="32">
        <f>'７月'!$D$12</f>
        <v>2105</v>
      </c>
      <c r="K12" s="32">
        <f>'７月'!$D$14</f>
        <v>2222</v>
      </c>
      <c r="L12" s="32">
        <f>'７月'!$D$16</f>
        <v>1391</v>
      </c>
      <c r="M12" s="32">
        <f>'７月'!$D$18</f>
        <v>343</v>
      </c>
      <c r="N12" s="32">
        <f>'７月'!$D$20</f>
        <v>346</v>
      </c>
      <c r="O12" s="32">
        <f>'７月'!$D$22</f>
        <v>1777</v>
      </c>
      <c r="P12" s="33">
        <f>'７月'!$D$24</f>
        <v>4074</v>
      </c>
      <c r="Q12" s="34">
        <f>'７月'!$L$6</f>
        <v>43</v>
      </c>
      <c r="R12" s="32">
        <f>'７月'!$Q$6</f>
        <v>44</v>
      </c>
      <c r="S12" s="35">
        <f t="shared" si="1"/>
        <v>-1</v>
      </c>
      <c r="T12" s="36">
        <f>'７月'!$S$6</f>
        <v>7</v>
      </c>
      <c r="U12" s="32">
        <f>'７月'!$T$6</f>
        <v>41</v>
      </c>
      <c r="V12" s="35">
        <f t="shared" ref="V12:V29" si="23">T12-U12</f>
        <v>-34</v>
      </c>
      <c r="X12" s="168" t="s">
        <v>64</v>
      </c>
      <c r="Y12" s="74">
        <f t="shared" si="9"/>
        <v>50</v>
      </c>
      <c r="Z12" s="74">
        <f t="shared" si="4"/>
        <v>37</v>
      </c>
      <c r="AA12" s="74">
        <f t="shared" si="5"/>
        <v>13</v>
      </c>
      <c r="AB12" s="74">
        <f t="shared" si="6"/>
        <v>9</v>
      </c>
      <c r="AC12" s="74">
        <f t="shared" si="7"/>
        <v>42</v>
      </c>
      <c r="AD12" s="74">
        <f t="shared" si="8"/>
        <v>-33</v>
      </c>
      <c r="AE12" s="74">
        <f t="shared" si="10"/>
        <v>-20</v>
      </c>
      <c r="AG12" s="168" t="s">
        <v>64</v>
      </c>
      <c r="AH12" s="191">
        <f t="shared" ref="AH12" si="24">Y12+Y13</f>
        <v>80</v>
      </c>
      <c r="AI12" s="191">
        <f t="shared" ref="AI12" si="25">Z12+Z13</f>
        <v>80</v>
      </c>
      <c r="AJ12" s="191">
        <f t="shared" ref="AJ12" si="26">AA12+AA13</f>
        <v>0</v>
      </c>
      <c r="AK12" s="191">
        <f t="shared" ref="AK12" si="27">AB12+AB13</f>
        <v>24</v>
      </c>
      <c r="AL12" s="191">
        <f t="shared" ref="AL12" si="28">AC12+AC13</f>
        <v>75</v>
      </c>
      <c r="AM12" s="191">
        <f t="shared" ref="AM12:AN12" si="29">AD12+AD13</f>
        <v>-51</v>
      </c>
      <c r="AN12" s="191">
        <f t="shared" si="29"/>
        <v>-51</v>
      </c>
    </row>
    <row r="13" spans="1:40" s="5" customFormat="1" ht="19.5" customHeight="1" thickBot="1" x14ac:dyDescent="0.2">
      <c r="A13" s="159"/>
      <c r="B13" s="157"/>
      <c r="C13" s="37" t="s">
        <v>57</v>
      </c>
      <c r="D13" s="38">
        <f t="shared" si="0"/>
        <v>25966</v>
      </c>
      <c r="E13" s="38">
        <f>'７月'!E7</f>
        <v>-43</v>
      </c>
      <c r="F13" s="155">
        <f>IF('４月'!$H$6=0,0,'４月'!$D$8)</f>
        <v>2465</v>
      </c>
      <c r="G13" s="155">
        <f>IF('４月'!$H$6=0,0,'４月'!$D$8)</f>
        <v>2465</v>
      </c>
      <c r="H13" s="56">
        <f>'７月'!$D$9</f>
        <v>2921</v>
      </c>
      <c r="I13" s="56">
        <f>'７月'!$D$11</f>
        <v>9493</v>
      </c>
      <c r="J13" s="56">
        <f>'７月'!$D$13</f>
        <v>2464</v>
      </c>
      <c r="K13" s="56">
        <f>'７月'!$D$15</f>
        <v>2316</v>
      </c>
      <c r="L13" s="38">
        <f>'７月'!$D$17</f>
        <v>1457</v>
      </c>
      <c r="M13" s="38">
        <f>'７月'!$D$19</f>
        <v>351</v>
      </c>
      <c r="N13" s="38">
        <f>'７月'!$D$21</f>
        <v>429</v>
      </c>
      <c r="O13" s="38">
        <f>'７月'!$D$23</f>
        <v>2064</v>
      </c>
      <c r="P13" s="39">
        <f>'７月'!$D$25</f>
        <v>4471</v>
      </c>
      <c r="Q13" s="40">
        <f>'７月'!$L$7</f>
        <v>43</v>
      </c>
      <c r="R13" s="38">
        <f>'７月'!$Q$7</f>
        <v>50</v>
      </c>
      <c r="S13" s="41">
        <f t="shared" si="1"/>
        <v>-7</v>
      </c>
      <c r="T13" s="42">
        <f>'７月'!$S$7</f>
        <v>10</v>
      </c>
      <c r="U13" s="38">
        <f>'７月'!$T$7</f>
        <v>46</v>
      </c>
      <c r="V13" s="41">
        <f t="shared" si="23"/>
        <v>-36</v>
      </c>
      <c r="X13" s="168"/>
      <c r="Y13" s="74">
        <f t="shared" si="9"/>
        <v>30</v>
      </c>
      <c r="Z13" s="74">
        <f t="shared" si="4"/>
        <v>43</v>
      </c>
      <c r="AA13" s="74">
        <f t="shared" si="5"/>
        <v>-13</v>
      </c>
      <c r="AB13" s="74">
        <f t="shared" si="6"/>
        <v>15</v>
      </c>
      <c r="AC13" s="74">
        <f t="shared" si="7"/>
        <v>33</v>
      </c>
      <c r="AD13" s="74">
        <f t="shared" si="8"/>
        <v>-18</v>
      </c>
      <c r="AE13" s="74">
        <f t="shared" si="10"/>
        <v>-31</v>
      </c>
      <c r="AG13" s="168"/>
      <c r="AH13" s="192"/>
      <c r="AI13" s="192"/>
      <c r="AJ13" s="192"/>
      <c r="AK13" s="192"/>
      <c r="AL13" s="192"/>
      <c r="AM13" s="192"/>
      <c r="AN13" s="192"/>
    </row>
    <row r="14" spans="1:40" s="5" customFormat="1" ht="19.5" customHeight="1" thickTop="1" x14ac:dyDescent="0.15">
      <c r="A14" s="152">
        <v>8</v>
      </c>
      <c r="B14" s="156">
        <f>SUM(D14:D15)</f>
        <v>49075</v>
      </c>
      <c r="C14" s="43" t="s">
        <v>56</v>
      </c>
      <c r="D14" s="44">
        <f t="shared" ref="D14:D29" si="30">SUM(H14:P14)</f>
        <v>23140</v>
      </c>
      <c r="E14" s="44">
        <f>'８月'!E6</f>
        <v>-20</v>
      </c>
      <c r="F14" s="154">
        <f>SUM('８月'!$F$6:$F$7)</f>
        <v>21763</v>
      </c>
      <c r="G14" s="154">
        <f>SUM('８月'!$G$6:$G$7)</f>
        <v>-39</v>
      </c>
      <c r="H14" s="44">
        <f>'８月'!$D$8</f>
        <v>2430</v>
      </c>
      <c r="I14" s="44">
        <f>'８月'!$D$10</f>
        <v>8470</v>
      </c>
      <c r="J14" s="44">
        <f>'８月'!$D$12</f>
        <v>2094</v>
      </c>
      <c r="K14" s="44">
        <f>'８月'!$D$14</f>
        <v>2223</v>
      </c>
      <c r="L14" s="44">
        <f>'８月'!$D$16</f>
        <v>1390</v>
      </c>
      <c r="M14" s="44">
        <f>'８月'!$D$18</f>
        <v>339</v>
      </c>
      <c r="N14" s="44">
        <f>'８月'!$D$20</f>
        <v>344</v>
      </c>
      <c r="O14" s="44">
        <f>'８月'!$D$22</f>
        <v>1780</v>
      </c>
      <c r="P14" s="45">
        <f>'８月'!$D$24</f>
        <v>4070</v>
      </c>
      <c r="Q14" s="46">
        <f>'８月'!$L$6</f>
        <v>50</v>
      </c>
      <c r="R14" s="44">
        <f>'８月'!$Q$6</f>
        <v>37</v>
      </c>
      <c r="S14" s="47">
        <f t="shared" ref="S14:S29" si="31">Q14-R14</f>
        <v>13</v>
      </c>
      <c r="T14" s="48">
        <f>'８月'!$S$6</f>
        <v>9</v>
      </c>
      <c r="U14" s="44">
        <f>'８月'!$T$6</f>
        <v>42</v>
      </c>
      <c r="V14" s="47">
        <f t="shared" si="23"/>
        <v>-33</v>
      </c>
      <c r="X14" s="168" t="s">
        <v>65</v>
      </c>
      <c r="Y14" s="74">
        <f t="shared" si="9"/>
        <v>64</v>
      </c>
      <c r="Z14" s="74">
        <f t="shared" si="4"/>
        <v>41</v>
      </c>
      <c r="AA14" s="74">
        <f t="shared" si="5"/>
        <v>23</v>
      </c>
      <c r="AB14" s="74">
        <f t="shared" si="6"/>
        <v>19</v>
      </c>
      <c r="AC14" s="74">
        <f t="shared" si="7"/>
        <v>48</v>
      </c>
      <c r="AD14" s="74">
        <f t="shared" si="8"/>
        <v>-29</v>
      </c>
      <c r="AE14" s="74">
        <f t="shared" si="10"/>
        <v>-6</v>
      </c>
      <c r="AG14" s="168" t="s">
        <v>65</v>
      </c>
      <c r="AH14" s="191">
        <f t="shared" ref="AH14" si="32">Y14+Y15</f>
        <v>108</v>
      </c>
      <c r="AI14" s="191">
        <f t="shared" ref="AI14" si="33">Z14+Z15</f>
        <v>73</v>
      </c>
      <c r="AJ14" s="191">
        <f t="shared" ref="AJ14" si="34">AA14+AA15</f>
        <v>35</v>
      </c>
      <c r="AK14" s="191">
        <f t="shared" ref="AK14" si="35">AB14+AB15</f>
        <v>34</v>
      </c>
      <c r="AL14" s="191">
        <f t="shared" ref="AL14" si="36">AC14+AC15</f>
        <v>100</v>
      </c>
      <c r="AM14" s="191">
        <f t="shared" ref="AM14:AN14" si="37">AD14+AD15</f>
        <v>-66</v>
      </c>
      <c r="AN14" s="191">
        <f t="shared" si="37"/>
        <v>-31</v>
      </c>
    </row>
    <row r="15" spans="1:40" s="5" customFormat="1" ht="19.5" customHeight="1" thickBot="1" x14ac:dyDescent="0.2">
      <c r="A15" s="153"/>
      <c r="B15" s="157"/>
      <c r="C15" s="25" t="s">
        <v>57</v>
      </c>
      <c r="D15" s="26">
        <f t="shared" si="30"/>
        <v>25935</v>
      </c>
      <c r="E15" s="26">
        <f>'８月'!E7</f>
        <v>-31</v>
      </c>
      <c r="F15" s="155">
        <f>IF('４月'!$H$6=0,0,'４月'!$D$8)</f>
        <v>2465</v>
      </c>
      <c r="G15" s="155">
        <f>IF('４月'!$H$6=0,0,'４月'!$D$8)</f>
        <v>2465</v>
      </c>
      <c r="H15" s="26">
        <f>'８月'!$D$9</f>
        <v>2924</v>
      </c>
      <c r="I15" s="26">
        <f>'８月'!$D$11</f>
        <v>9494</v>
      </c>
      <c r="J15" s="26">
        <f>'８月'!$D$13</f>
        <v>2452</v>
      </c>
      <c r="K15" s="26">
        <f>'８月'!$D$15</f>
        <v>2309</v>
      </c>
      <c r="L15" s="26">
        <f>'８月'!$D$17</f>
        <v>1450</v>
      </c>
      <c r="M15" s="26">
        <f>'８月'!$D$19</f>
        <v>344</v>
      </c>
      <c r="N15" s="26">
        <f>'８月'!$D$21</f>
        <v>429</v>
      </c>
      <c r="O15" s="26">
        <f>'８月'!$D$23</f>
        <v>2063</v>
      </c>
      <c r="P15" s="27">
        <f>'８月'!$D$25</f>
        <v>4470</v>
      </c>
      <c r="Q15" s="28">
        <f>'８月'!$L$7</f>
        <v>30</v>
      </c>
      <c r="R15" s="26">
        <f>'８月'!$Q$7</f>
        <v>43</v>
      </c>
      <c r="S15" s="29">
        <f t="shared" si="31"/>
        <v>-13</v>
      </c>
      <c r="T15" s="30">
        <f>'８月'!$S$7</f>
        <v>15</v>
      </c>
      <c r="U15" s="26">
        <f>'８月'!$T$7</f>
        <v>33</v>
      </c>
      <c r="V15" s="29">
        <f t="shared" si="23"/>
        <v>-18</v>
      </c>
      <c r="X15" s="168"/>
      <c r="Y15" s="74">
        <f t="shared" si="9"/>
        <v>44</v>
      </c>
      <c r="Z15" s="74">
        <f t="shared" si="4"/>
        <v>32</v>
      </c>
      <c r="AA15" s="74">
        <f t="shared" si="5"/>
        <v>12</v>
      </c>
      <c r="AB15" s="74">
        <f t="shared" si="6"/>
        <v>15</v>
      </c>
      <c r="AC15" s="74">
        <f t="shared" si="7"/>
        <v>52</v>
      </c>
      <c r="AD15" s="74">
        <f t="shared" si="8"/>
        <v>-37</v>
      </c>
      <c r="AE15" s="74">
        <f t="shared" si="10"/>
        <v>-25</v>
      </c>
      <c r="AG15" s="168"/>
      <c r="AH15" s="192"/>
      <c r="AI15" s="192"/>
      <c r="AJ15" s="192"/>
      <c r="AK15" s="192"/>
      <c r="AL15" s="192"/>
      <c r="AM15" s="192"/>
      <c r="AN15" s="192"/>
    </row>
    <row r="16" spans="1:40" s="5" customFormat="1" ht="19.5" customHeight="1" thickTop="1" x14ac:dyDescent="0.15">
      <c r="A16" s="158">
        <v>9</v>
      </c>
      <c r="B16" s="156">
        <f>SUM(D16:D17)</f>
        <v>49044</v>
      </c>
      <c r="C16" s="31" t="s">
        <v>56</v>
      </c>
      <c r="D16" s="32">
        <f t="shared" si="30"/>
        <v>23134</v>
      </c>
      <c r="E16" s="32">
        <f>'９月'!E6</f>
        <v>-6</v>
      </c>
      <c r="F16" s="154">
        <f>SUM('９月'!$F$6:$F$7)</f>
        <v>21763</v>
      </c>
      <c r="G16" s="154">
        <f>SUM('９月'!$G$6:$G$7)</f>
        <v>0</v>
      </c>
      <c r="H16" s="32">
        <f>'９月'!$D$8</f>
        <v>2429</v>
      </c>
      <c r="I16" s="32">
        <f>'９月'!$D$10</f>
        <v>8467</v>
      </c>
      <c r="J16" s="32">
        <f>'９月'!$D$12</f>
        <v>2095</v>
      </c>
      <c r="K16" s="32">
        <f>'９月'!$D$14</f>
        <v>2225</v>
      </c>
      <c r="L16" s="32">
        <f>'９月'!$D$16</f>
        <v>1393</v>
      </c>
      <c r="M16" s="32">
        <f>'９月'!$D$18</f>
        <v>341</v>
      </c>
      <c r="N16" s="32">
        <f>'９月'!$D$20</f>
        <v>343</v>
      </c>
      <c r="O16" s="32">
        <f>'９月'!$D$22</f>
        <v>1772</v>
      </c>
      <c r="P16" s="33">
        <f>'９月'!$D$24</f>
        <v>4069</v>
      </c>
      <c r="Q16" s="34">
        <f>'９月'!$L$6</f>
        <v>64</v>
      </c>
      <c r="R16" s="32">
        <f>'９月'!$Q$6</f>
        <v>41</v>
      </c>
      <c r="S16" s="35">
        <f t="shared" si="31"/>
        <v>23</v>
      </c>
      <c r="T16" s="36">
        <f>'９月'!$S$6</f>
        <v>19</v>
      </c>
      <c r="U16" s="32">
        <f>'９月'!$T$6</f>
        <v>48</v>
      </c>
      <c r="V16" s="35">
        <f t="shared" si="23"/>
        <v>-29</v>
      </c>
      <c r="X16" s="168" t="s">
        <v>66</v>
      </c>
      <c r="Y16" s="74">
        <f t="shared" si="9"/>
        <v>40</v>
      </c>
      <c r="Z16" s="74">
        <f t="shared" si="4"/>
        <v>37</v>
      </c>
      <c r="AA16" s="74">
        <f t="shared" si="5"/>
        <v>3</v>
      </c>
      <c r="AB16" s="74">
        <f t="shared" si="6"/>
        <v>10</v>
      </c>
      <c r="AC16" s="74">
        <f t="shared" si="7"/>
        <v>49</v>
      </c>
      <c r="AD16" s="74">
        <f t="shared" si="8"/>
        <v>-39</v>
      </c>
      <c r="AE16" s="74">
        <f t="shared" si="10"/>
        <v>-36</v>
      </c>
      <c r="AG16" s="168" t="s">
        <v>66</v>
      </c>
      <c r="AH16" s="191">
        <f t="shared" ref="AH16" si="38">Y16+Y17</f>
        <v>64</v>
      </c>
      <c r="AI16" s="191">
        <f t="shared" ref="AI16" si="39">Z16+Z17</f>
        <v>74</v>
      </c>
      <c r="AJ16" s="191">
        <f t="shared" ref="AJ16" si="40">AA16+AA17</f>
        <v>-10</v>
      </c>
      <c r="AK16" s="191">
        <f t="shared" ref="AK16" si="41">AB16+AB17</f>
        <v>15</v>
      </c>
      <c r="AL16" s="191">
        <f t="shared" ref="AL16" si="42">AC16+AC17</f>
        <v>93</v>
      </c>
      <c r="AM16" s="191">
        <f t="shared" ref="AM16:AN16" si="43">AD16+AD17</f>
        <v>-78</v>
      </c>
      <c r="AN16" s="191">
        <f t="shared" si="43"/>
        <v>-88</v>
      </c>
    </row>
    <row r="17" spans="1:40" s="5" customFormat="1" ht="19.5" customHeight="1" thickBot="1" x14ac:dyDescent="0.2">
      <c r="A17" s="159"/>
      <c r="B17" s="157"/>
      <c r="C17" s="37" t="s">
        <v>57</v>
      </c>
      <c r="D17" s="38">
        <f t="shared" si="30"/>
        <v>25910</v>
      </c>
      <c r="E17" s="38">
        <f>'９月'!E7</f>
        <v>-25</v>
      </c>
      <c r="F17" s="155">
        <f>IF('４月'!$H$6=0,0,'４月'!$D$8)</f>
        <v>2465</v>
      </c>
      <c r="G17" s="155">
        <f>IF('４月'!$H$6=0,0,'４月'!$D$8)</f>
        <v>2465</v>
      </c>
      <c r="H17" s="38">
        <f>'９月'!$D$9</f>
        <v>2920</v>
      </c>
      <c r="I17" s="38">
        <f>'９月'!$D$11</f>
        <v>9478</v>
      </c>
      <c r="J17" s="38">
        <f>'９月'!$D$13</f>
        <v>2463</v>
      </c>
      <c r="K17" s="38">
        <f>'９月'!$D$15</f>
        <v>2314</v>
      </c>
      <c r="L17" s="38">
        <f>'９月'!$D$17</f>
        <v>1453</v>
      </c>
      <c r="M17" s="38">
        <f>'９月'!$D$19</f>
        <v>343</v>
      </c>
      <c r="N17" s="38">
        <f>'９月'!$D$21</f>
        <v>425</v>
      </c>
      <c r="O17" s="38">
        <f>'９月'!$D$23</f>
        <v>2058</v>
      </c>
      <c r="P17" s="39">
        <f>'９月'!$D$25</f>
        <v>4456</v>
      </c>
      <c r="Q17" s="40">
        <f>'９月'!$L$7</f>
        <v>44</v>
      </c>
      <c r="R17" s="38">
        <f>'９月'!$Q$7</f>
        <v>32</v>
      </c>
      <c r="S17" s="41">
        <f t="shared" si="31"/>
        <v>12</v>
      </c>
      <c r="T17" s="42">
        <f>'９月'!$S$7</f>
        <v>15</v>
      </c>
      <c r="U17" s="38">
        <f>'９月'!$T$7</f>
        <v>52</v>
      </c>
      <c r="V17" s="41">
        <f t="shared" si="23"/>
        <v>-37</v>
      </c>
      <c r="X17" s="168"/>
      <c r="Y17" s="74">
        <f t="shared" si="9"/>
        <v>24</v>
      </c>
      <c r="Z17" s="74">
        <f t="shared" si="4"/>
        <v>37</v>
      </c>
      <c r="AA17" s="74">
        <f t="shared" si="5"/>
        <v>-13</v>
      </c>
      <c r="AB17" s="74">
        <f t="shared" si="6"/>
        <v>5</v>
      </c>
      <c r="AC17" s="74">
        <f t="shared" si="7"/>
        <v>44</v>
      </c>
      <c r="AD17" s="74">
        <f t="shared" si="8"/>
        <v>-39</v>
      </c>
      <c r="AE17" s="74">
        <f t="shared" si="10"/>
        <v>-52</v>
      </c>
      <c r="AG17" s="168"/>
      <c r="AH17" s="192"/>
      <c r="AI17" s="192"/>
      <c r="AJ17" s="192"/>
      <c r="AK17" s="192"/>
      <c r="AL17" s="192"/>
      <c r="AM17" s="192"/>
      <c r="AN17" s="192"/>
    </row>
    <row r="18" spans="1:40" s="5" customFormat="1" ht="19.5" customHeight="1" thickTop="1" x14ac:dyDescent="0.15">
      <c r="A18" s="152">
        <v>10</v>
      </c>
      <c r="B18" s="156">
        <f>SUM(D18:D19)</f>
        <v>48956</v>
      </c>
      <c r="C18" s="43" t="s">
        <v>56</v>
      </c>
      <c r="D18" s="44">
        <f t="shared" si="30"/>
        <v>23098</v>
      </c>
      <c r="E18" s="32">
        <f>'１０月'!E6</f>
        <v>-36</v>
      </c>
      <c r="F18" s="154">
        <f>SUM('１０月'!$F$6:$F$7)</f>
        <v>21738</v>
      </c>
      <c r="G18" s="154">
        <f>SUM('１０月'!$G$6:$G$7)</f>
        <v>-25</v>
      </c>
      <c r="H18" s="32">
        <f>'１０月'!$D$8</f>
        <v>2425</v>
      </c>
      <c r="I18" s="32">
        <f>'１０月'!$D$10</f>
        <v>8459</v>
      </c>
      <c r="J18" s="32">
        <f>'１０月'!$D$12</f>
        <v>2100</v>
      </c>
      <c r="K18" s="32">
        <f>'１０月'!$D$14</f>
        <v>2224</v>
      </c>
      <c r="L18" s="32">
        <f>'１０月'!$D$16</f>
        <v>1381</v>
      </c>
      <c r="M18" s="32">
        <f>'１０月'!$D$18</f>
        <v>342</v>
      </c>
      <c r="N18" s="32">
        <f>'１０月'!$D$20</f>
        <v>341</v>
      </c>
      <c r="O18" s="32">
        <f>'１０月'!$D$22</f>
        <v>1763</v>
      </c>
      <c r="P18" s="33">
        <f>'１０月'!$D$24</f>
        <v>4063</v>
      </c>
      <c r="Q18" s="34">
        <f>'１０月'!$L$6</f>
        <v>40</v>
      </c>
      <c r="R18" s="32">
        <f>'１０月'!$Q$6</f>
        <v>37</v>
      </c>
      <c r="S18" s="47">
        <f t="shared" si="31"/>
        <v>3</v>
      </c>
      <c r="T18" s="36">
        <f>'１０月'!$S$6</f>
        <v>10</v>
      </c>
      <c r="U18" s="32">
        <f>'１０月'!$T$6</f>
        <v>49</v>
      </c>
      <c r="V18" s="47">
        <f t="shared" si="23"/>
        <v>-39</v>
      </c>
      <c r="X18" s="168" t="s">
        <v>67</v>
      </c>
      <c r="Y18" s="74">
        <f t="shared" si="9"/>
        <v>37</v>
      </c>
      <c r="Z18" s="74">
        <f t="shared" si="4"/>
        <v>44</v>
      </c>
      <c r="AA18" s="74">
        <f t="shared" si="5"/>
        <v>-7</v>
      </c>
      <c r="AB18" s="74">
        <f t="shared" si="6"/>
        <v>5</v>
      </c>
      <c r="AC18" s="74">
        <f t="shared" si="7"/>
        <v>39</v>
      </c>
      <c r="AD18" s="74">
        <f t="shared" si="8"/>
        <v>-34</v>
      </c>
      <c r="AE18" s="74">
        <f t="shared" si="10"/>
        <v>-41</v>
      </c>
      <c r="AG18" s="168" t="s">
        <v>67</v>
      </c>
      <c r="AH18" s="191">
        <f t="shared" ref="AH18" si="44">Y18+Y19</f>
        <v>73</v>
      </c>
      <c r="AI18" s="191">
        <f t="shared" ref="AI18" si="45">Z18+Z19</f>
        <v>84</v>
      </c>
      <c r="AJ18" s="191">
        <f t="shared" ref="AJ18" si="46">AA18+AA19</f>
        <v>-11</v>
      </c>
      <c r="AK18" s="191">
        <f t="shared" ref="AK18" si="47">AB18+AB19</f>
        <v>24</v>
      </c>
      <c r="AL18" s="191">
        <f t="shared" ref="AL18" si="48">AC18+AC19</f>
        <v>88</v>
      </c>
      <c r="AM18" s="191">
        <f t="shared" ref="AM18:AN18" si="49">AD18+AD19</f>
        <v>-64</v>
      </c>
      <c r="AN18" s="191">
        <f t="shared" si="49"/>
        <v>-75</v>
      </c>
    </row>
    <row r="19" spans="1:40" s="5" customFormat="1" ht="19.5" customHeight="1" thickBot="1" x14ac:dyDescent="0.2">
      <c r="A19" s="153"/>
      <c r="B19" s="157"/>
      <c r="C19" s="25" t="s">
        <v>57</v>
      </c>
      <c r="D19" s="26">
        <f t="shared" si="30"/>
        <v>25858</v>
      </c>
      <c r="E19" s="77">
        <f>'１０月'!E7</f>
        <v>-52</v>
      </c>
      <c r="F19" s="155">
        <f>IF('４月'!$H$6=0,0,'４月'!$D$8)</f>
        <v>2465</v>
      </c>
      <c r="G19" s="155">
        <f>IF('４月'!$H$6=0,0,'４月'!$D$8)</f>
        <v>2465</v>
      </c>
      <c r="H19" s="77">
        <f>'１０月'!$D$9</f>
        <v>2912</v>
      </c>
      <c r="I19" s="77">
        <f>'１０月'!$D$11</f>
        <v>9472</v>
      </c>
      <c r="J19" s="77">
        <f>'１０月'!$D$13</f>
        <v>2452</v>
      </c>
      <c r="K19" s="77">
        <f>'１０月'!$D$15</f>
        <v>2310</v>
      </c>
      <c r="L19" s="77">
        <f>'１０月'!$D$17</f>
        <v>1446</v>
      </c>
      <c r="M19" s="77">
        <f>'１０月'!$D$19</f>
        <v>343</v>
      </c>
      <c r="N19" s="77">
        <f>'１０月'!$D$21</f>
        <v>423</v>
      </c>
      <c r="O19" s="77">
        <f>'１０月'!$D$23</f>
        <v>2052</v>
      </c>
      <c r="P19" s="39">
        <f>'１０月'!$D$25</f>
        <v>4448</v>
      </c>
      <c r="Q19" s="40">
        <f>'１０月'!$L$7</f>
        <v>24</v>
      </c>
      <c r="R19" s="77">
        <f>'１０月'!$Q$7</f>
        <v>37</v>
      </c>
      <c r="S19" s="29">
        <f t="shared" si="31"/>
        <v>-13</v>
      </c>
      <c r="T19" s="42">
        <f>'１０月'!$S$7</f>
        <v>5</v>
      </c>
      <c r="U19" s="77">
        <f>'１０月'!$T$7</f>
        <v>44</v>
      </c>
      <c r="V19" s="29">
        <f t="shared" si="23"/>
        <v>-39</v>
      </c>
      <c r="X19" s="168"/>
      <c r="Y19" s="74">
        <f t="shared" si="9"/>
        <v>36</v>
      </c>
      <c r="Z19" s="74">
        <f t="shared" si="4"/>
        <v>40</v>
      </c>
      <c r="AA19" s="74">
        <f t="shared" si="5"/>
        <v>-4</v>
      </c>
      <c r="AB19" s="74">
        <f t="shared" si="6"/>
        <v>19</v>
      </c>
      <c r="AC19" s="74">
        <f t="shared" si="7"/>
        <v>49</v>
      </c>
      <c r="AD19" s="74">
        <f t="shared" si="8"/>
        <v>-30</v>
      </c>
      <c r="AE19" s="74">
        <f t="shared" si="10"/>
        <v>-34</v>
      </c>
      <c r="AG19" s="168"/>
      <c r="AH19" s="192"/>
      <c r="AI19" s="192"/>
      <c r="AJ19" s="192"/>
      <c r="AK19" s="192"/>
      <c r="AL19" s="192"/>
      <c r="AM19" s="192"/>
      <c r="AN19" s="192"/>
    </row>
    <row r="20" spans="1:40" s="5" customFormat="1" ht="19.5" customHeight="1" thickTop="1" x14ac:dyDescent="0.15">
      <c r="A20" s="158">
        <v>11</v>
      </c>
      <c r="B20" s="156">
        <f>SUM(D20:D21)</f>
        <v>48881</v>
      </c>
      <c r="C20" s="31" t="s">
        <v>56</v>
      </c>
      <c r="D20" s="32">
        <f t="shared" si="30"/>
        <v>23057</v>
      </c>
      <c r="E20" s="32">
        <f>'１１月'!E6</f>
        <v>-41</v>
      </c>
      <c r="F20" s="154">
        <f>SUM('１１月'!$F$6:$F$7)</f>
        <v>21708</v>
      </c>
      <c r="G20" s="154">
        <f>SUM('１１月'!$G$6:$G$7)</f>
        <v>-30</v>
      </c>
      <c r="H20" s="32">
        <f>'１１月'!$D$8</f>
        <v>2423</v>
      </c>
      <c r="I20" s="32">
        <f>'１１月'!$D$10</f>
        <v>8448</v>
      </c>
      <c r="J20" s="32">
        <f>'１１月'!$D$12</f>
        <v>2092</v>
      </c>
      <c r="K20" s="32">
        <f>'１１月'!$D$14</f>
        <v>2223</v>
      </c>
      <c r="L20" s="32">
        <f>'１１月'!$D$16</f>
        <v>1377</v>
      </c>
      <c r="M20" s="32">
        <f>'１１月'!$D$18</f>
        <v>342</v>
      </c>
      <c r="N20" s="32">
        <f>'１１月'!$D$20</f>
        <v>338</v>
      </c>
      <c r="O20" s="32">
        <f>'１１月'!$D$22</f>
        <v>1756</v>
      </c>
      <c r="P20" s="33">
        <f>'１１月'!$D$24</f>
        <v>4058</v>
      </c>
      <c r="Q20" s="34">
        <f>'１１月'!$L$6</f>
        <v>37</v>
      </c>
      <c r="R20" s="32">
        <f>'１１月'!$Q$6</f>
        <v>44</v>
      </c>
      <c r="S20" s="35">
        <f t="shared" si="31"/>
        <v>-7</v>
      </c>
      <c r="T20" s="36">
        <f>'１１月'!$S$6</f>
        <v>5</v>
      </c>
      <c r="U20" s="32">
        <f>'１１月'!$T$6</f>
        <v>39</v>
      </c>
      <c r="V20" s="35">
        <f t="shared" si="23"/>
        <v>-34</v>
      </c>
      <c r="X20" s="168" t="s">
        <v>68</v>
      </c>
      <c r="Y20" s="74">
        <f t="shared" si="9"/>
        <v>46</v>
      </c>
      <c r="Z20" s="74">
        <f t="shared" si="4"/>
        <v>36</v>
      </c>
      <c r="AA20" s="74">
        <f t="shared" si="5"/>
        <v>10</v>
      </c>
      <c r="AB20" s="74">
        <f t="shared" si="6"/>
        <v>8</v>
      </c>
      <c r="AC20" s="74">
        <f t="shared" si="7"/>
        <v>28</v>
      </c>
      <c r="AD20" s="74">
        <f t="shared" si="8"/>
        <v>-20</v>
      </c>
      <c r="AE20" s="74">
        <f t="shared" si="10"/>
        <v>-10</v>
      </c>
      <c r="AG20" s="168" t="s">
        <v>68</v>
      </c>
      <c r="AH20" s="191">
        <f t="shared" ref="AH20" si="50">Y20+Y21</f>
        <v>82</v>
      </c>
      <c r="AI20" s="191">
        <f t="shared" ref="AI20" si="51">Z20+Z21</f>
        <v>71</v>
      </c>
      <c r="AJ20" s="191">
        <f t="shared" ref="AJ20" si="52">AA20+AA21</f>
        <v>11</v>
      </c>
      <c r="AK20" s="191">
        <f t="shared" ref="AK20" si="53">AB20+AB21</f>
        <v>24</v>
      </c>
      <c r="AL20" s="191">
        <f t="shared" ref="AL20" si="54">AC20+AC21</f>
        <v>63</v>
      </c>
      <c r="AM20" s="191">
        <f t="shared" ref="AM20:AN20" si="55">AD20+AD21</f>
        <v>-39</v>
      </c>
      <c r="AN20" s="191">
        <f t="shared" si="55"/>
        <v>-28</v>
      </c>
    </row>
    <row r="21" spans="1:40" s="5" customFormat="1" ht="19.5" customHeight="1" thickBot="1" x14ac:dyDescent="0.2">
      <c r="A21" s="159"/>
      <c r="B21" s="157"/>
      <c r="C21" s="37" t="s">
        <v>57</v>
      </c>
      <c r="D21" s="38">
        <f t="shared" si="30"/>
        <v>25824</v>
      </c>
      <c r="E21" s="38">
        <f>'１１月'!E7</f>
        <v>-34</v>
      </c>
      <c r="F21" s="155">
        <f>IF('４月'!$H$6=0,0,'４月'!$D$8)</f>
        <v>2465</v>
      </c>
      <c r="G21" s="155">
        <f>IF('４月'!$H$6=0,0,'４月'!$D$8)</f>
        <v>2465</v>
      </c>
      <c r="H21" s="38">
        <f>'１１月'!$D$9</f>
        <v>2910</v>
      </c>
      <c r="I21" s="38">
        <f>'１１月'!$D$11</f>
        <v>9467</v>
      </c>
      <c r="J21" s="38">
        <f>'１１月'!$D$13</f>
        <v>2450</v>
      </c>
      <c r="K21" s="38">
        <f>'１１月'!$D$15</f>
        <v>2310</v>
      </c>
      <c r="L21" s="38">
        <f>'１１月'!$D$17</f>
        <v>1441</v>
      </c>
      <c r="M21" s="38">
        <f>'１１月'!$D$19</f>
        <v>342</v>
      </c>
      <c r="N21" s="38">
        <f>'１１月'!$D$21</f>
        <v>418</v>
      </c>
      <c r="O21" s="38">
        <f>'１１月'!$D$23</f>
        <v>2051</v>
      </c>
      <c r="P21" s="39">
        <f>'１１月'!$D$25</f>
        <v>4435</v>
      </c>
      <c r="Q21" s="40">
        <f>'１１月'!$L$7</f>
        <v>36</v>
      </c>
      <c r="R21" s="38">
        <f>'１１月'!$Q$7</f>
        <v>40</v>
      </c>
      <c r="S21" s="41">
        <f t="shared" si="31"/>
        <v>-4</v>
      </c>
      <c r="T21" s="42">
        <f>'１１月'!$S$7</f>
        <v>19</v>
      </c>
      <c r="U21" s="38">
        <f>'１１月'!$T$7</f>
        <v>49</v>
      </c>
      <c r="V21" s="41">
        <f t="shared" si="23"/>
        <v>-30</v>
      </c>
      <c r="X21" s="168"/>
      <c r="Y21" s="74">
        <f t="shared" si="9"/>
        <v>36</v>
      </c>
      <c r="Z21" s="74">
        <f t="shared" si="4"/>
        <v>35</v>
      </c>
      <c r="AA21" s="74">
        <f t="shared" si="5"/>
        <v>1</v>
      </c>
      <c r="AB21" s="74">
        <f t="shared" si="6"/>
        <v>16</v>
      </c>
      <c r="AC21" s="74">
        <f t="shared" si="7"/>
        <v>35</v>
      </c>
      <c r="AD21" s="74">
        <f t="shared" si="8"/>
        <v>-19</v>
      </c>
      <c r="AE21" s="74">
        <f t="shared" si="10"/>
        <v>-18</v>
      </c>
      <c r="AG21" s="168"/>
      <c r="AH21" s="192"/>
      <c r="AI21" s="192"/>
      <c r="AJ21" s="192"/>
      <c r="AK21" s="192"/>
      <c r="AL21" s="192"/>
      <c r="AM21" s="192"/>
      <c r="AN21" s="192"/>
    </row>
    <row r="22" spans="1:40" s="5" customFormat="1" ht="19.5" customHeight="1" thickTop="1" x14ac:dyDescent="0.15">
      <c r="A22" s="152">
        <v>12</v>
      </c>
      <c r="B22" s="156">
        <f>SUM(D22:D23)</f>
        <v>48853</v>
      </c>
      <c r="C22" s="43" t="s">
        <v>56</v>
      </c>
      <c r="D22" s="44">
        <f t="shared" si="30"/>
        <v>23047</v>
      </c>
      <c r="E22" s="44">
        <f>'１２月'!E6</f>
        <v>-10</v>
      </c>
      <c r="F22" s="154">
        <f>SUM('１２月'!$F$6:$F$7)</f>
        <v>21693</v>
      </c>
      <c r="G22" s="154">
        <f>SUM('１２月'!$G$6:$G$7)</f>
        <v>-15</v>
      </c>
      <c r="H22" s="44">
        <f>'１２月'!$D$8</f>
        <v>2418</v>
      </c>
      <c r="I22" s="44">
        <f>'１２月'!$D$10</f>
        <v>8458</v>
      </c>
      <c r="J22" s="44">
        <f>'１２月'!$D$12</f>
        <v>2088</v>
      </c>
      <c r="K22" s="44">
        <f>'１２月'!$D$14</f>
        <v>2223</v>
      </c>
      <c r="L22" s="44">
        <f>'１２月'!$D$16</f>
        <v>1374</v>
      </c>
      <c r="M22" s="44">
        <f>'１２月'!$D$18</f>
        <v>337</v>
      </c>
      <c r="N22" s="44">
        <f>'１２月'!$D$20</f>
        <v>335</v>
      </c>
      <c r="O22" s="44">
        <f>'１２月'!$D$22</f>
        <v>1755</v>
      </c>
      <c r="P22" s="45">
        <f>'１２月'!$D$24</f>
        <v>4059</v>
      </c>
      <c r="Q22" s="46">
        <f>'１２月'!$L$6</f>
        <v>46</v>
      </c>
      <c r="R22" s="44">
        <f>'１２月'!$Q$6</f>
        <v>36</v>
      </c>
      <c r="S22" s="47">
        <f t="shared" si="31"/>
        <v>10</v>
      </c>
      <c r="T22" s="48">
        <f>'１２月'!$S$6</f>
        <v>8</v>
      </c>
      <c r="U22" s="44">
        <f>'１２月'!$T$6</f>
        <v>28</v>
      </c>
      <c r="V22" s="47">
        <f t="shared" si="23"/>
        <v>-20</v>
      </c>
      <c r="X22" s="168" t="s">
        <v>69</v>
      </c>
      <c r="Y22" s="74">
        <f t="shared" si="9"/>
        <v>79</v>
      </c>
      <c r="Z22" s="74">
        <f t="shared" si="4"/>
        <v>106</v>
      </c>
      <c r="AA22" s="74">
        <f t="shared" si="5"/>
        <v>-27</v>
      </c>
      <c r="AB22" s="74">
        <f t="shared" si="6"/>
        <v>5</v>
      </c>
      <c r="AC22" s="74">
        <f t="shared" si="7"/>
        <v>43</v>
      </c>
      <c r="AD22" s="74">
        <f t="shared" si="8"/>
        <v>-38</v>
      </c>
      <c r="AE22" s="74">
        <f t="shared" si="10"/>
        <v>-65</v>
      </c>
      <c r="AG22" s="168" t="s">
        <v>69</v>
      </c>
      <c r="AH22" s="191">
        <f t="shared" ref="AH22" si="56">Y22+Y23</f>
        <v>112</v>
      </c>
      <c r="AI22" s="191">
        <f t="shared" ref="AI22" si="57">Z22+Z23</f>
        <v>155</v>
      </c>
      <c r="AJ22" s="191">
        <f t="shared" ref="AJ22" si="58">AA22+AA23</f>
        <v>-43</v>
      </c>
      <c r="AK22" s="191">
        <f t="shared" ref="AK22" si="59">AB22+AB23</f>
        <v>22</v>
      </c>
      <c r="AL22" s="191">
        <f t="shared" ref="AL22" si="60">AC22+AC23</f>
        <v>99</v>
      </c>
      <c r="AM22" s="191">
        <f t="shared" ref="AM22:AN22" si="61">AD22+AD23</f>
        <v>-77</v>
      </c>
      <c r="AN22" s="191">
        <f t="shared" si="61"/>
        <v>-120</v>
      </c>
    </row>
    <row r="23" spans="1:40" s="5" customFormat="1" ht="19.5" customHeight="1" thickBot="1" x14ac:dyDescent="0.2">
      <c r="A23" s="153"/>
      <c r="B23" s="157"/>
      <c r="C23" s="25" t="s">
        <v>57</v>
      </c>
      <c r="D23" s="26">
        <f t="shared" si="30"/>
        <v>25806</v>
      </c>
      <c r="E23" s="26">
        <f>'１２月'!E7</f>
        <v>-18</v>
      </c>
      <c r="F23" s="155">
        <f>IF('４月'!$H$6=0,0,'４月'!$D$8)</f>
        <v>2465</v>
      </c>
      <c r="G23" s="155">
        <f>IF('４月'!$H$6=0,0,'４月'!$D$8)</f>
        <v>2465</v>
      </c>
      <c r="H23" s="26">
        <f>'１２月'!$D$9</f>
        <v>2908</v>
      </c>
      <c r="I23" s="26">
        <f>'１２月'!$D$11</f>
        <v>9471</v>
      </c>
      <c r="J23" s="26">
        <f>'１２月'!$D$13</f>
        <v>2449</v>
      </c>
      <c r="K23" s="26">
        <f>'１２月'!$D$15</f>
        <v>2308</v>
      </c>
      <c r="L23" s="26">
        <f>'１２月'!$D$17</f>
        <v>1441</v>
      </c>
      <c r="M23" s="26">
        <f>'１２月'!$D$19</f>
        <v>340</v>
      </c>
      <c r="N23" s="26">
        <f>'１２月'!$D$21</f>
        <v>415</v>
      </c>
      <c r="O23" s="26">
        <f>'１２月'!$D$23</f>
        <v>2039</v>
      </c>
      <c r="P23" s="27">
        <f>'１２月'!$D$25</f>
        <v>4435</v>
      </c>
      <c r="Q23" s="28">
        <f>'１２月'!$L$7</f>
        <v>36</v>
      </c>
      <c r="R23" s="26">
        <f>'１２月'!$Q$7</f>
        <v>35</v>
      </c>
      <c r="S23" s="29">
        <f t="shared" si="31"/>
        <v>1</v>
      </c>
      <c r="T23" s="30">
        <f>'１２月'!$S$7</f>
        <v>16</v>
      </c>
      <c r="U23" s="26">
        <f>'１２月'!$T$7</f>
        <v>35</v>
      </c>
      <c r="V23" s="29">
        <f t="shared" si="23"/>
        <v>-19</v>
      </c>
      <c r="X23" s="168"/>
      <c r="Y23" s="74">
        <f t="shared" si="9"/>
        <v>33</v>
      </c>
      <c r="Z23" s="74">
        <f t="shared" si="4"/>
        <v>49</v>
      </c>
      <c r="AA23" s="74">
        <f t="shared" si="5"/>
        <v>-16</v>
      </c>
      <c r="AB23" s="74">
        <f t="shared" si="6"/>
        <v>17</v>
      </c>
      <c r="AC23" s="74">
        <f t="shared" si="7"/>
        <v>56</v>
      </c>
      <c r="AD23" s="74">
        <f t="shared" si="8"/>
        <v>-39</v>
      </c>
      <c r="AE23" s="74">
        <f t="shared" si="10"/>
        <v>-55</v>
      </c>
      <c r="AG23" s="168"/>
      <c r="AH23" s="192"/>
      <c r="AI23" s="192"/>
      <c r="AJ23" s="192"/>
      <c r="AK23" s="192"/>
      <c r="AL23" s="192"/>
      <c r="AM23" s="192"/>
      <c r="AN23" s="192"/>
    </row>
    <row r="24" spans="1:40" s="5" customFormat="1" ht="19.5" customHeight="1" thickTop="1" x14ac:dyDescent="0.15">
      <c r="A24" s="158">
        <v>1</v>
      </c>
      <c r="B24" s="156">
        <f>SUM(D24:D25)</f>
        <v>48733</v>
      </c>
      <c r="C24" s="31" t="s">
        <v>56</v>
      </c>
      <c r="D24" s="32">
        <f t="shared" si="30"/>
        <v>22982</v>
      </c>
      <c r="E24" s="32">
        <f>'１月'!E6</f>
        <v>-65</v>
      </c>
      <c r="F24" s="154">
        <f>SUM('１月'!$F$6:$F$7)</f>
        <v>21627</v>
      </c>
      <c r="G24" s="154">
        <f>SUM('１月'!$G$6:$G$7)</f>
        <v>-66</v>
      </c>
      <c r="H24" s="32">
        <f>'１月'!$D$8</f>
        <v>2424</v>
      </c>
      <c r="I24" s="32">
        <f>'１月'!$D$10</f>
        <v>8431</v>
      </c>
      <c r="J24" s="32">
        <f>'１月'!$D$12</f>
        <v>2083</v>
      </c>
      <c r="K24" s="32">
        <f>'１月'!$D$14</f>
        <v>2214</v>
      </c>
      <c r="L24" s="32">
        <f>'１月'!$D$16</f>
        <v>1376</v>
      </c>
      <c r="M24" s="32">
        <f>'１月'!$D$18</f>
        <v>336</v>
      </c>
      <c r="N24" s="32">
        <f>'１月'!$D$20</f>
        <v>336</v>
      </c>
      <c r="O24" s="32">
        <f>'１月'!$D$22</f>
        <v>1757</v>
      </c>
      <c r="P24" s="33">
        <f>'１月'!$D$24</f>
        <v>4025</v>
      </c>
      <c r="Q24" s="34">
        <f>'１月'!$L$6</f>
        <v>79</v>
      </c>
      <c r="R24" s="32">
        <f>'１月'!$Q$6</f>
        <v>106</v>
      </c>
      <c r="S24" s="35">
        <f t="shared" si="31"/>
        <v>-27</v>
      </c>
      <c r="T24" s="36">
        <f>'１月'!$S$6</f>
        <v>5</v>
      </c>
      <c r="U24" s="32">
        <f>'１月'!$T$6</f>
        <v>43</v>
      </c>
      <c r="V24" s="35">
        <f t="shared" si="23"/>
        <v>-38</v>
      </c>
      <c r="X24" s="168" t="s">
        <v>70</v>
      </c>
      <c r="Y24" s="74">
        <f t="shared" si="9"/>
        <v>48</v>
      </c>
      <c r="Z24" s="74">
        <f t="shared" si="4"/>
        <v>39</v>
      </c>
      <c r="AA24" s="74">
        <f t="shared" si="5"/>
        <v>9</v>
      </c>
      <c r="AB24" s="74">
        <f t="shared" si="6"/>
        <v>10</v>
      </c>
      <c r="AC24" s="74">
        <f t="shared" si="7"/>
        <v>70</v>
      </c>
      <c r="AD24" s="74">
        <f t="shared" si="8"/>
        <v>-60</v>
      </c>
      <c r="AE24" s="74">
        <f t="shared" si="10"/>
        <v>-51</v>
      </c>
      <c r="AG24" s="168" t="s">
        <v>70</v>
      </c>
      <c r="AH24" s="191">
        <f t="shared" ref="AH24" si="62">Y24+Y25</f>
        <v>95</v>
      </c>
      <c r="AI24" s="191">
        <f t="shared" ref="AI24" si="63">Z24+Z25</f>
        <v>73</v>
      </c>
      <c r="AJ24" s="191">
        <f t="shared" ref="AJ24" si="64">AA24+AA25</f>
        <v>22</v>
      </c>
      <c r="AK24" s="191">
        <f t="shared" ref="AK24" si="65">AB24+AB25</f>
        <v>17</v>
      </c>
      <c r="AL24" s="191">
        <f t="shared" ref="AL24" si="66">AC24+AC25</f>
        <v>133</v>
      </c>
      <c r="AM24" s="191">
        <f t="shared" ref="AM24:AN24" si="67">AD24+AD25</f>
        <v>-116</v>
      </c>
      <c r="AN24" s="191">
        <f t="shared" si="67"/>
        <v>-94</v>
      </c>
    </row>
    <row r="25" spans="1:40" s="5" customFormat="1" ht="19.5" customHeight="1" thickBot="1" x14ac:dyDescent="0.2">
      <c r="A25" s="159"/>
      <c r="B25" s="157"/>
      <c r="C25" s="37" t="s">
        <v>57</v>
      </c>
      <c r="D25" s="38">
        <f t="shared" si="30"/>
        <v>25751</v>
      </c>
      <c r="E25" s="38">
        <f>'１月'!E7</f>
        <v>-55</v>
      </c>
      <c r="F25" s="155">
        <f>IF('４月'!$H$6=0,0,'４月'!$D$8)</f>
        <v>2465</v>
      </c>
      <c r="G25" s="155">
        <f>IF('４月'!$H$6=0,0,'４月'!$D$8)</f>
        <v>2465</v>
      </c>
      <c r="H25" s="38">
        <f>'１月'!$D$9</f>
        <v>2906</v>
      </c>
      <c r="I25" s="38">
        <f>'１月'!$D$11</f>
        <v>9447</v>
      </c>
      <c r="J25" s="38">
        <f>'１月'!$D$13</f>
        <v>2442</v>
      </c>
      <c r="K25" s="38">
        <f>'１月'!$D$15</f>
        <v>2306</v>
      </c>
      <c r="L25" s="38">
        <f>'１月'!$D$17</f>
        <v>1435</v>
      </c>
      <c r="M25" s="38">
        <f>'１月'!$D$19</f>
        <v>337</v>
      </c>
      <c r="N25" s="38">
        <f>'１月'!$D$21</f>
        <v>414</v>
      </c>
      <c r="O25" s="38">
        <f>'１月'!$D$23</f>
        <v>2047</v>
      </c>
      <c r="P25" s="39">
        <f>'１月'!$D$25</f>
        <v>4417</v>
      </c>
      <c r="Q25" s="40">
        <f>'１月'!$L$7</f>
        <v>33</v>
      </c>
      <c r="R25" s="38">
        <f>'１月'!$Q$7</f>
        <v>49</v>
      </c>
      <c r="S25" s="41">
        <f t="shared" si="31"/>
        <v>-16</v>
      </c>
      <c r="T25" s="42">
        <f>'１月'!$S$7</f>
        <v>17</v>
      </c>
      <c r="U25" s="38">
        <f>'１月'!$T$7</f>
        <v>56</v>
      </c>
      <c r="V25" s="41">
        <f t="shared" si="23"/>
        <v>-39</v>
      </c>
      <c r="X25" s="168"/>
      <c r="Y25" s="74">
        <f t="shared" si="9"/>
        <v>47</v>
      </c>
      <c r="Z25" s="74">
        <f t="shared" si="4"/>
        <v>34</v>
      </c>
      <c r="AA25" s="74">
        <f t="shared" si="5"/>
        <v>13</v>
      </c>
      <c r="AB25" s="74">
        <f t="shared" si="6"/>
        <v>7</v>
      </c>
      <c r="AC25" s="74">
        <f t="shared" si="7"/>
        <v>63</v>
      </c>
      <c r="AD25" s="74">
        <f t="shared" si="8"/>
        <v>-56</v>
      </c>
      <c r="AE25" s="74">
        <f t="shared" si="10"/>
        <v>-43</v>
      </c>
      <c r="AG25" s="168"/>
      <c r="AH25" s="192"/>
      <c r="AI25" s="192"/>
      <c r="AJ25" s="192"/>
      <c r="AK25" s="192"/>
      <c r="AL25" s="192"/>
      <c r="AM25" s="192"/>
      <c r="AN25" s="192"/>
    </row>
    <row r="26" spans="1:40" s="5" customFormat="1" ht="19.5" customHeight="1" thickTop="1" x14ac:dyDescent="0.15">
      <c r="A26" s="158">
        <v>2</v>
      </c>
      <c r="B26" s="156">
        <f>SUM(D26:D27)</f>
        <v>48639</v>
      </c>
      <c r="C26" s="31" t="s">
        <v>56</v>
      </c>
      <c r="D26" s="32">
        <f t="shared" si="30"/>
        <v>22931</v>
      </c>
      <c r="E26" s="32">
        <f>'２月'!E6</f>
        <v>-51</v>
      </c>
      <c r="F26" s="154">
        <f>SUM('２月'!$F$6:$F$7)</f>
        <v>21600</v>
      </c>
      <c r="G26" s="154">
        <f>SUM('２月'!$G$6:$G$7)</f>
        <v>-27</v>
      </c>
      <c r="H26" s="32">
        <f>'２月'!$D$8</f>
        <v>2427</v>
      </c>
      <c r="I26" s="32">
        <f>'２月'!$D$10</f>
        <v>8417</v>
      </c>
      <c r="J26" s="32">
        <f>'２月'!$D$12</f>
        <v>2080</v>
      </c>
      <c r="K26" s="32">
        <f>'２月'!$D$14</f>
        <v>2208</v>
      </c>
      <c r="L26" s="32">
        <f>'２月'!$D$16</f>
        <v>1365</v>
      </c>
      <c r="M26" s="32">
        <f>'２月'!$D$18</f>
        <v>335</v>
      </c>
      <c r="N26" s="32">
        <f>'２月'!$D$20</f>
        <v>341</v>
      </c>
      <c r="O26" s="32">
        <f>'２月'!$D$22</f>
        <v>1742</v>
      </c>
      <c r="P26" s="33">
        <f>'２月'!$D$24</f>
        <v>4016</v>
      </c>
      <c r="Q26" s="34">
        <f>'２月'!$L$6</f>
        <v>48</v>
      </c>
      <c r="R26" s="32">
        <f>'２月'!$Q$6</f>
        <v>39</v>
      </c>
      <c r="S26" s="35">
        <f t="shared" si="31"/>
        <v>9</v>
      </c>
      <c r="T26" s="36">
        <f>'２月'!$S$6</f>
        <v>10</v>
      </c>
      <c r="U26" s="32">
        <f>'２月'!$T$6</f>
        <v>70</v>
      </c>
      <c r="V26" s="35">
        <f t="shared" si="23"/>
        <v>-60</v>
      </c>
      <c r="X26" s="168" t="s">
        <v>71</v>
      </c>
      <c r="Y26" s="74">
        <f t="shared" si="9"/>
        <v>50</v>
      </c>
      <c r="Z26" s="74">
        <f t="shared" si="4"/>
        <v>46</v>
      </c>
      <c r="AA26" s="74">
        <f t="shared" si="5"/>
        <v>4</v>
      </c>
      <c r="AB26" s="74">
        <f t="shared" si="6"/>
        <v>5</v>
      </c>
      <c r="AC26" s="74">
        <f t="shared" si="7"/>
        <v>38</v>
      </c>
      <c r="AD26" s="74">
        <f t="shared" si="8"/>
        <v>-33</v>
      </c>
      <c r="AE26" s="74">
        <f t="shared" si="10"/>
        <v>-29</v>
      </c>
      <c r="AG26" s="168" t="s">
        <v>71</v>
      </c>
      <c r="AH26" s="191">
        <f t="shared" ref="AH26" si="68">Y26+Y27</f>
        <v>85</v>
      </c>
      <c r="AI26" s="191">
        <f t="shared" ref="AI26" si="69">Z26+Z27</f>
        <v>93</v>
      </c>
      <c r="AJ26" s="191">
        <f t="shared" ref="AJ26" si="70">AA26+AA27</f>
        <v>-8</v>
      </c>
      <c r="AK26" s="191">
        <f t="shared" ref="AK26" si="71">AB26+AB27</f>
        <v>12</v>
      </c>
      <c r="AL26" s="191">
        <f t="shared" ref="AL26" si="72">AC26+AC27</f>
        <v>88</v>
      </c>
      <c r="AM26" s="191">
        <f t="shared" ref="AM26:AN26" si="73">AD26+AD27</f>
        <v>-76</v>
      </c>
      <c r="AN26" s="191">
        <f t="shared" si="73"/>
        <v>-84</v>
      </c>
    </row>
    <row r="27" spans="1:40" s="5" customFormat="1" ht="19.5" customHeight="1" thickBot="1" x14ac:dyDescent="0.2">
      <c r="A27" s="159"/>
      <c r="B27" s="157"/>
      <c r="C27" s="37" t="s">
        <v>57</v>
      </c>
      <c r="D27" s="38">
        <f t="shared" si="30"/>
        <v>25708</v>
      </c>
      <c r="E27" s="38">
        <f>'２月'!E7</f>
        <v>-43</v>
      </c>
      <c r="F27" s="155">
        <f>IF('４月'!$H$6=0,0,'４月'!$D$8)</f>
        <v>2465</v>
      </c>
      <c r="G27" s="155">
        <f>IF('４月'!$H$6=0,0,'４月'!$D$8)</f>
        <v>2465</v>
      </c>
      <c r="H27" s="38">
        <f>'２月'!$D$9</f>
        <v>2902</v>
      </c>
      <c r="I27" s="38">
        <f>'２月'!$D$11</f>
        <v>9436</v>
      </c>
      <c r="J27" s="38">
        <f>'２月'!$D$13</f>
        <v>2430</v>
      </c>
      <c r="K27" s="38">
        <f>'２月'!$D$15</f>
        <v>2308</v>
      </c>
      <c r="L27" s="38">
        <f>'２月'!$D$17</f>
        <v>1426</v>
      </c>
      <c r="M27" s="38">
        <f>'２月'!$D$19</f>
        <v>336</v>
      </c>
      <c r="N27" s="38">
        <f>'２月'!$D$21</f>
        <v>413</v>
      </c>
      <c r="O27" s="38">
        <f>'２月'!$D$23</f>
        <v>2047</v>
      </c>
      <c r="P27" s="39">
        <f>'２月'!$D$25</f>
        <v>4410</v>
      </c>
      <c r="Q27" s="40">
        <f>'２月'!$L$7</f>
        <v>47</v>
      </c>
      <c r="R27" s="38">
        <f>'２月'!$Q$7</f>
        <v>34</v>
      </c>
      <c r="S27" s="41">
        <f t="shared" si="31"/>
        <v>13</v>
      </c>
      <c r="T27" s="42">
        <f>'２月'!$S$7</f>
        <v>7</v>
      </c>
      <c r="U27" s="38">
        <f>'２月'!$T$7</f>
        <v>63</v>
      </c>
      <c r="V27" s="41">
        <f t="shared" si="23"/>
        <v>-56</v>
      </c>
      <c r="X27" s="168"/>
      <c r="Y27" s="74">
        <f>Q29</f>
        <v>35</v>
      </c>
      <c r="Z27" s="74">
        <f t="shared" si="4"/>
        <v>47</v>
      </c>
      <c r="AA27" s="74">
        <f t="shared" si="5"/>
        <v>-12</v>
      </c>
      <c r="AB27" s="74">
        <f t="shared" si="6"/>
        <v>7</v>
      </c>
      <c r="AC27" s="74">
        <f t="shared" si="7"/>
        <v>50</v>
      </c>
      <c r="AD27" s="74">
        <f t="shared" si="8"/>
        <v>-43</v>
      </c>
      <c r="AE27" s="74">
        <f t="shared" si="10"/>
        <v>-55</v>
      </c>
      <c r="AG27" s="168"/>
      <c r="AH27" s="192"/>
      <c r="AI27" s="192"/>
      <c r="AJ27" s="192"/>
      <c r="AK27" s="192"/>
      <c r="AL27" s="192"/>
      <c r="AM27" s="192"/>
      <c r="AN27" s="192"/>
    </row>
    <row r="28" spans="1:40" s="5" customFormat="1" ht="19.5" customHeight="1" thickTop="1" x14ac:dyDescent="0.15">
      <c r="A28" s="152">
        <v>3</v>
      </c>
      <c r="B28" s="156">
        <f>SUM(D28:D29)</f>
        <v>48555</v>
      </c>
      <c r="C28" s="43" t="s">
        <v>56</v>
      </c>
      <c r="D28" s="44">
        <f t="shared" si="30"/>
        <v>22902</v>
      </c>
      <c r="E28" s="44">
        <f>'３月'!E6</f>
        <v>-29</v>
      </c>
      <c r="F28" s="154">
        <f>SUM('３月'!$F$6:$F$7)</f>
        <v>21551</v>
      </c>
      <c r="G28" s="154">
        <f>SUM('３月'!$G$6:$G$7)</f>
        <v>-49</v>
      </c>
      <c r="H28" s="44">
        <f>'３月'!$D$8</f>
        <v>2422</v>
      </c>
      <c r="I28" s="44">
        <f>'３月'!$D$10</f>
        <v>8414</v>
      </c>
      <c r="J28" s="44">
        <f>'３月'!$D$12</f>
        <v>2078</v>
      </c>
      <c r="K28" s="44">
        <f>'３月'!$D$14</f>
        <v>2206</v>
      </c>
      <c r="L28" s="44">
        <f>'３月'!$D$16</f>
        <v>1355</v>
      </c>
      <c r="M28" s="44">
        <f>'３月'!$D$18</f>
        <v>332</v>
      </c>
      <c r="N28" s="44">
        <f>'３月'!$D$20</f>
        <v>345</v>
      </c>
      <c r="O28" s="44">
        <f>'３月'!$D$22</f>
        <v>1737</v>
      </c>
      <c r="P28" s="45">
        <f>'３月'!$D$24</f>
        <v>4013</v>
      </c>
      <c r="Q28" s="46">
        <f>'３月'!$L$6</f>
        <v>50</v>
      </c>
      <c r="R28" s="44">
        <f>'３月'!$Q$6</f>
        <v>46</v>
      </c>
      <c r="S28" s="47">
        <f t="shared" si="31"/>
        <v>4</v>
      </c>
      <c r="T28" s="48">
        <f>'３月'!$S$6</f>
        <v>5</v>
      </c>
      <c r="U28" s="44">
        <f>'３月'!$T$6</f>
        <v>38</v>
      </c>
      <c r="V28" s="47">
        <f t="shared" si="23"/>
        <v>-33</v>
      </c>
      <c r="X28" s="168" t="s">
        <v>72</v>
      </c>
      <c r="Y28" s="74">
        <v>160</v>
      </c>
      <c r="Z28" s="74">
        <v>252</v>
      </c>
      <c r="AA28" s="74">
        <f t="shared" si="5"/>
        <v>-92</v>
      </c>
      <c r="AB28" s="74">
        <v>8</v>
      </c>
      <c r="AC28" s="74">
        <v>46</v>
      </c>
      <c r="AD28" s="74">
        <f t="shared" si="8"/>
        <v>-38</v>
      </c>
      <c r="AE28" s="74">
        <f t="shared" si="10"/>
        <v>-130</v>
      </c>
      <c r="AG28" s="168" t="s">
        <v>72</v>
      </c>
      <c r="AH28" s="191">
        <f>Y28+Y29</f>
        <v>267</v>
      </c>
      <c r="AI28" s="191">
        <f t="shared" ref="AI28" si="74">Z28+Z29</f>
        <v>477</v>
      </c>
      <c r="AJ28" s="191">
        <f t="shared" ref="AJ28" si="75">AA28+AA29</f>
        <v>-210</v>
      </c>
      <c r="AK28" s="191">
        <f t="shared" ref="AK28" si="76">AB28+AB29</f>
        <v>19</v>
      </c>
      <c r="AL28" s="191">
        <f t="shared" ref="AL28" si="77">AC28+AC29</f>
        <v>74</v>
      </c>
      <c r="AM28" s="191">
        <f t="shared" ref="AM28:AN28" si="78">AD28+AD29</f>
        <v>-55</v>
      </c>
      <c r="AN28" s="191">
        <f t="shared" si="78"/>
        <v>-265</v>
      </c>
    </row>
    <row r="29" spans="1:40" s="5" customFormat="1" ht="19.5" customHeight="1" thickBot="1" x14ac:dyDescent="0.2">
      <c r="A29" s="160"/>
      <c r="B29" s="162"/>
      <c r="C29" s="49" t="s">
        <v>57</v>
      </c>
      <c r="D29" s="50">
        <f t="shared" si="30"/>
        <v>25653</v>
      </c>
      <c r="E29" s="50">
        <f>'３月'!E7</f>
        <v>-55</v>
      </c>
      <c r="F29" s="161">
        <f>IF('４月'!$H$6=0,0,'４月'!$D$8)</f>
        <v>2465</v>
      </c>
      <c r="G29" s="161">
        <f>IF('４月'!$H$6=0,0,'４月'!$D$8)</f>
        <v>2465</v>
      </c>
      <c r="H29" s="50">
        <f>'３月'!$D$9</f>
        <v>2892</v>
      </c>
      <c r="I29" s="50">
        <f>'３月'!$D$11</f>
        <v>9422</v>
      </c>
      <c r="J29" s="50">
        <f>'３月'!$D$13</f>
        <v>2437</v>
      </c>
      <c r="K29" s="50">
        <f>'３月'!$D$15</f>
        <v>2310</v>
      </c>
      <c r="L29" s="50">
        <f>'３月'!$D$17</f>
        <v>1414</v>
      </c>
      <c r="M29" s="50">
        <f>'３月'!$D$19</f>
        <v>331</v>
      </c>
      <c r="N29" s="50">
        <f>'３月'!$D$21</f>
        <v>411</v>
      </c>
      <c r="O29" s="50">
        <f>'３月'!$D$23</f>
        <v>2038</v>
      </c>
      <c r="P29" s="51">
        <f>'３月'!$D$25</f>
        <v>4398</v>
      </c>
      <c r="Q29" s="52">
        <f>'３月'!$L$7</f>
        <v>35</v>
      </c>
      <c r="R29" s="50">
        <f>'３月'!$Q$7</f>
        <v>47</v>
      </c>
      <c r="S29" s="53">
        <f t="shared" si="31"/>
        <v>-12</v>
      </c>
      <c r="T29" s="54">
        <f>'３月'!$S$7</f>
        <v>7</v>
      </c>
      <c r="U29" s="50">
        <f>'３月'!$T$7</f>
        <v>50</v>
      </c>
      <c r="V29" s="53">
        <f t="shared" si="23"/>
        <v>-43</v>
      </c>
      <c r="X29" s="168"/>
      <c r="Y29" s="74">
        <v>107</v>
      </c>
      <c r="Z29" s="74">
        <v>225</v>
      </c>
      <c r="AA29" s="74">
        <f t="shared" si="5"/>
        <v>-118</v>
      </c>
      <c r="AB29" s="74">
        <v>11</v>
      </c>
      <c r="AC29" s="74">
        <v>28</v>
      </c>
      <c r="AD29" s="74">
        <f>AB29-AC29</f>
        <v>-17</v>
      </c>
      <c r="AE29" s="74">
        <f t="shared" si="10"/>
        <v>-135</v>
      </c>
      <c r="AG29" s="168"/>
      <c r="AH29" s="192"/>
      <c r="AI29" s="192"/>
      <c r="AJ29" s="192"/>
      <c r="AK29" s="192"/>
      <c r="AL29" s="192"/>
      <c r="AM29" s="192"/>
      <c r="AN29" s="192"/>
    </row>
    <row r="30" spans="1:40" x14ac:dyDescent="0.15">
      <c r="C30" s="9"/>
      <c r="O30" s="149" t="s">
        <v>82</v>
      </c>
      <c r="P30" s="131" t="s">
        <v>83</v>
      </c>
      <c r="Q30" s="132">
        <f>SUM(Q6,Q8,Q10,Q12,Q14,Q16,Q18,Q20,Q22,Q24,Q26,Q28)</f>
        <v>860</v>
      </c>
      <c r="R30" s="133">
        <f>SUM(R6,R8,R10,R12,R14,R16,R18,R20,R22,R24,R26,R28)</f>
        <v>857</v>
      </c>
      <c r="S30" s="134">
        <f t="shared" ref="S30:V31" si="79">SUM(S6,S8,S10,S12,S14,S16,S18,S20,S22,S24,S26,S28)</f>
        <v>3</v>
      </c>
      <c r="T30" s="135">
        <f t="shared" si="79"/>
        <v>110</v>
      </c>
      <c r="U30" s="133">
        <f>SUM(U6,U8,U10,U12,U14,U16,U18,U20,U22,U24,U26,U28)</f>
        <v>502</v>
      </c>
      <c r="V30" s="134">
        <f t="shared" si="79"/>
        <v>-392</v>
      </c>
      <c r="X30" s="75" t="s">
        <v>73</v>
      </c>
      <c r="Y30" s="8">
        <f>SUM(Y6:Y29)</f>
        <v>1465</v>
      </c>
      <c r="Z30" s="8">
        <f t="shared" ref="Z30:AD30" si="80">SUM(Z6:Z29)</f>
        <v>1619</v>
      </c>
      <c r="AA30" s="8">
        <f t="shared" si="80"/>
        <v>-154</v>
      </c>
      <c r="AB30" s="8">
        <f t="shared" si="80"/>
        <v>245</v>
      </c>
      <c r="AC30" s="8">
        <f t="shared" si="80"/>
        <v>1025</v>
      </c>
      <c r="AD30" s="8">
        <f t="shared" si="80"/>
        <v>-780</v>
      </c>
      <c r="AE30" s="8">
        <f>SUM(AE6:AE29)</f>
        <v>-934</v>
      </c>
      <c r="AG30" s="75" t="s">
        <v>73</v>
      </c>
      <c r="AH30" s="8">
        <f>SUM(AH6:AH29)</f>
        <v>1465</v>
      </c>
      <c r="AI30" s="8">
        <f t="shared" ref="AI30:AM30" si="81">SUM(AI6:AI29)</f>
        <v>1619</v>
      </c>
      <c r="AJ30" s="8">
        <f t="shared" si="81"/>
        <v>-154</v>
      </c>
      <c r="AK30" s="8">
        <f t="shared" si="81"/>
        <v>245</v>
      </c>
      <c r="AL30" s="8">
        <f t="shared" si="81"/>
        <v>1025</v>
      </c>
      <c r="AM30" s="8">
        <f t="shared" si="81"/>
        <v>-780</v>
      </c>
      <c r="AN30" s="8">
        <f>SUM(AN6:AN29)</f>
        <v>-934</v>
      </c>
    </row>
    <row r="31" spans="1:40" x14ac:dyDescent="0.15">
      <c r="C31" s="9"/>
      <c r="D31" s="9"/>
      <c r="O31" s="150"/>
      <c r="P31" s="136" t="s">
        <v>84</v>
      </c>
      <c r="Q31" s="137">
        <f>SUM(Q7,Q9,Q11,Q13,Q15,Q17,Q19,Q21,Q23,Q25,Q27,Q29)</f>
        <v>603</v>
      </c>
      <c r="R31" s="138">
        <f>SUM(R7,R9,R11,R13,R15,R17,R19,R21,R23,R25,R27,R29)</f>
        <v>795</v>
      </c>
      <c r="S31" s="139">
        <f t="shared" si="79"/>
        <v>-192</v>
      </c>
      <c r="T31" s="140">
        <f t="shared" si="79"/>
        <v>142</v>
      </c>
      <c r="U31" s="138">
        <f>SUM(U7,U9,U11,U13,U15,U17,U19,U21,U23,U25,U27,U29)</f>
        <v>529</v>
      </c>
      <c r="V31" s="139">
        <f t="shared" si="79"/>
        <v>-387</v>
      </c>
      <c r="Y31" s="8">
        <f>SUM(Y6,Y8,Y10,Y12,Y14,Y16,Y18,Y20,Y22,Y24,Y26,Y28)</f>
        <v>860</v>
      </c>
      <c r="Z31" s="8">
        <f t="shared" ref="Z31:AD32" si="82">SUM(Z6,Z8,Z10,Z12,Z14,Z16,Z18,Z20,Z22,Z24,Z26,Z28)</f>
        <v>871</v>
      </c>
      <c r="AA31" s="8">
        <f t="shared" si="82"/>
        <v>-11</v>
      </c>
      <c r="AB31" s="8">
        <f t="shared" si="82"/>
        <v>104</v>
      </c>
      <c r="AC31" s="8">
        <f t="shared" si="82"/>
        <v>512</v>
      </c>
      <c r="AD31" s="8">
        <f t="shared" si="82"/>
        <v>-408</v>
      </c>
      <c r="AE31" s="8">
        <f t="shared" ref="AE31" si="83">SUM(AE6,AE8,AE10,AE12,AE14,AE16,AE18,AE20,AE22,AE24,AE26,AE28)</f>
        <v>-419</v>
      </c>
    </row>
    <row r="32" spans="1:40" ht="14.25" thickBot="1" x14ac:dyDescent="0.2">
      <c r="C32" s="9"/>
      <c r="D32" s="9"/>
      <c r="O32" s="151"/>
      <c r="P32" s="141" t="s">
        <v>85</v>
      </c>
      <c r="Q32" s="142">
        <f>Q30+Q31</f>
        <v>1463</v>
      </c>
      <c r="R32" s="143">
        <f>R30+R31</f>
        <v>1652</v>
      </c>
      <c r="S32" s="144">
        <f t="shared" ref="S32:V32" si="84">S30+S31</f>
        <v>-189</v>
      </c>
      <c r="T32" s="145">
        <f t="shared" si="84"/>
        <v>252</v>
      </c>
      <c r="U32" s="143">
        <f t="shared" si="84"/>
        <v>1031</v>
      </c>
      <c r="V32" s="144">
        <f t="shared" si="84"/>
        <v>-779</v>
      </c>
      <c r="Y32" s="8">
        <f>SUM(Y7,Y9,Y11,Y13,Y15,Y17,Y19,Y21,Y23,Y25,Y27,Y29)</f>
        <v>605</v>
      </c>
      <c r="Z32" s="8">
        <f t="shared" si="82"/>
        <v>748</v>
      </c>
      <c r="AA32" s="8">
        <f t="shared" si="82"/>
        <v>-143</v>
      </c>
      <c r="AB32" s="8">
        <f t="shared" si="82"/>
        <v>141</v>
      </c>
      <c r="AC32" s="8">
        <f t="shared" si="82"/>
        <v>513</v>
      </c>
      <c r="AD32" s="8">
        <f t="shared" si="82"/>
        <v>-372</v>
      </c>
      <c r="AE32" s="8">
        <f t="shared" ref="AE32" si="85">SUM(AE7,AE9,AE11,AE13,AE15,AE17,AE19,AE21,AE23,AE25,AE27,AE29)</f>
        <v>-515</v>
      </c>
    </row>
    <row r="33" spans="3:22" x14ac:dyDescent="0.15">
      <c r="C33" s="9"/>
      <c r="D33" s="9"/>
      <c r="Q33" s="8">
        <f>SUM(Q6:Q29)</f>
        <v>1463</v>
      </c>
      <c r="R33" s="8">
        <f t="shared" ref="R33:V33" si="86">SUM(R6:R29)</f>
        <v>1652</v>
      </c>
      <c r="S33" s="8">
        <f t="shared" si="86"/>
        <v>-189</v>
      </c>
      <c r="T33" s="8">
        <f t="shared" si="86"/>
        <v>252</v>
      </c>
      <c r="U33" s="8">
        <f t="shared" si="86"/>
        <v>1031</v>
      </c>
      <c r="V33" s="8">
        <f t="shared" si="86"/>
        <v>-779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97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2.2520167796063246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48853</v>
      </c>
      <c r="C6" s="57" t="s">
        <v>10</v>
      </c>
      <c r="D6" s="82">
        <v>23047</v>
      </c>
      <c r="E6" s="114">
        <v>-10</v>
      </c>
      <c r="F6" s="228">
        <v>21693</v>
      </c>
      <c r="G6" s="228">
        <v>-15</v>
      </c>
      <c r="H6" s="82">
        <v>56</v>
      </c>
      <c r="I6" s="82">
        <v>27</v>
      </c>
      <c r="J6" s="82">
        <v>19</v>
      </c>
      <c r="K6" s="82">
        <v>0</v>
      </c>
      <c r="L6" s="82">
        <v>46</v>
      </c>
      <c r="M6" s="82">
        <v>56</v>
      </c>
      <c r="N6" s="82">
        <v>23</v>
      </c>
      <c r="O6" s="82">
        <v>11</v>
      </c>
      <c r="P6" s="82">
        <v>2</v>
      </c>
      <c r="Q6" s="82">
        <v>36</v>
      </c>
      <c r="R6" s="82">
        <v>10</v>
      </c>
      <c r="S6" s="82">
        <v>8</v>
      </c>
      <c r="T6" s="82">
        <v>28</v>
      </c>
      <c r="U6" s="58">
        <v>-20</v>
      </c>
      <c r="V6" s="254" t="s">
        <v>0</v>
      </c>
      <c r="W6" s="59">
        <v>23057</v>
      </c>
      <c r="X6" s="246">
        <v>21708</v>
      </c>
    </row>
    <row r="7" spans="1:24" ht="22.5" customHeight="1" x14ac:dyDescent="0.15">
      <c r="A7" s="235"/>
      <c r="B7" s="223"/>
      <c r="C7" s="60" t="s">
        <v>11</v>
      </c>
      <c r="D7" s="78">
        <v>25806</v>
      </c>
      <c r="E7" s="114">
        <v>-18</v>
      </c>
      <c r="F7" s="229"/>
      <c r="G7" s="229"/>
      <c r="H7" s="83">
        <v>63</v>
      </c>
      <c r="I7" s="83">
        <v>19</v>
      </c>
      <c r="J7" s="83">
        <v>17</v>
      </c>
      <c r="K7" s="83">
        <v>0</v>
      </c>
      <c r="L7" s="83">
        <v>36</v>
      </c>
      <c r="M7" s="83">
        <v>63</v>
      </c>
      <c r="N7" s="83">
        <v>20</v>
      </c>
      <c r="O7" s="83">
        <v>14</v>
      </c>
      <c r="P7" s="83">
        <v>1</v>
      </c>
      <c r="Q7" s="83">
        <v>35</v>
      </c>
      <c r="R7" s="78">
        <v>1</v>
      </c>
      <c r="S7" s="78">
        <v>16</v>
      </c>
      <c r="T7" s="78">
        <v>35</v>
      </c>
      <c r="U7" s="61">
        <v>-19</v>
      </c>
      <c r="V7" s="255"/>
      <c r="W7" s="62">
        <v>25824</v>
      </c>
      <c r="X7" s="247"/>
    </row>
    <row r="8" spans="1:24" ht="22.5" customHeight="1" x14ac:dyDescent="0.15">
      <c r="A8" s="236" t="s">
        <v>1</v>
      </c>
      <c r="B8" s="222">
        <v>5326</v>
      </c>
      <c r="C8" s="63" t="s">
        <v>10</v>
      </c>
      <c r="D8" s="64">
        <v>2418</v>
      </c>
      <c r="E8" s="78">
        <v>-5</v>
      </c>
      <c r="F8" s="230">
        <v>2241</v>
      </c>
      <c r="G8" s="287">
        <v>-5</v>
      </c>
      <c r="H8" s="84">
        <v>3</v>
      </c>
      <c r="I8" s="84">
        <v>1</v>
      </c>
      <c r="J8" s="84">
        <v>3</v>
      </c>
      <c r="K8" s="84">
        <v>0</v>
      </c>
      <c r="L8" s="78">
        <v>4</v>
      </c>
      <c r="M8" s="84">
        <v>5</v>
      </c>
      <c r="N8" s="84">
        <v>1</v>
      </c>
      <c r="O8" s="84">
        <v>1</v>
      </c>
      <c r="P8" s="84">
        <v>0</v>
      </c>
      <c r="Q8" s="78">
        <v>2</v>
      </c>
      <c r="R8" s="78">
        <v>2</v>
      </c>
      <c r="S8" s="84">
        <v>1</v>
      </c>
      <c r="T8" s="84">
        <v>6</v>
      </c>
      <c r="U8" s="65">
        <v>-5</v>
      </c>
      <c r="V8" s="256" t="s">
        <v>1</v>
      </c>
      <c r="W8" s="66">
        <v>2423</v>
      </c>
      <c r="X8" s="249">
        <v>2246</v>
      </c>
    </row>
    <row r="9" spans="1:24" ht="22.5" customHeight="1" x14ac:dyDescent="0.15">
      <c r="A9" s="231"/>
      <c r="B9" s="223"/>
      <c r="C9" s="60" t="s">
        <v>11</v>
      </c>
      <c r="D9" s="64">
        <v>2908</v>
      </c>
      <c r="E9" s="78">
        <v>-2</v>
      </c>
      <c r="F9" s="226"/>
      <c r="G9" s="288"/>
      <c r="H9" s="79">
        <v>5</v>
      </c>
      <c r="I9" s="79">
        <v>1</v>
      </c>
      <c r="J9" s="79">
        <v>1</v>
      </c>
      <c r="K9" s="79">
        <v>0</v>
      </c>
      <c r="L9" s="83">
        <v>2</v>
      </c>
      <c r="M9" s="79">
        <v>6</v>
      </c>
      <c r="N9" s="79">
        <v>0</v>
      </c>
      <c r="O9" s="79">
        <v>1</v>
      </c>
      <c r="P9" s="79">
        <v>0</v>
      </c>
      <c r="Q9" s="83">
        <v>1</v>
      </c>
      <c r="R9" s="78">
        <v>1</v>
      </c>
      <c r="S9" s="79">
        <v>2</v>
      </c>
      <c r="T9" s="79">
        <v>4</v>
      </c>
      <c r="U9" s="65">
        <v>-2</v>
      </c>
      <c r="V9" s="238"/>
      <c r="W9" s="66">
        <v>2910</v>
      </c>
      <c r="X9" s="257"/>
    </row>
    <row r="10" spans="1:24" ht="22.5" customHeight="1" x14ac:dyDescent="0.15">
      <c r="A10" s="231" t="s">
        <v>2</v>
      </c>
      <c r="B10" s="222">
        <v>17929</v>
      </c>
      <c r="C10" s="60" t="s">
        <v>10</v>
      </c>
      <c r="D10" s="64">
        <v>8458</v>
      </c>
      <c r="E10" s="78">
        <v>10</v>
      </c>
      <c r="F10" s="225">
        <v>8036</v>
      </c>
      <c r="G10" s="289">
        <v>3</v>
      </c>
      <c r="H10" s="79">
        <v>24</v>
      </c>
      <c r="I10" s="79">
        <v>15</v>
      </c>
      <c r="J10" s="79">
        <v>13</v>
      </c>
      <c r="K10" s="79">
        <v>0</v>
      </c>
      <c r="L10" s="83">
        <v>28</v>
      </c>
      <c r="M10" s="79">
        <v>25</v>
      </c>
      <c r="N10" s="79">
        <v>10</v>
      </c>
      <c r="O10" s="79">
        <v>3</v>
      </c>
      <c r="P10" s="79">
        <v>1</v>
      </c>
      <c r="Q10" s="83">
        <v>14</v>
      </c>
      <c r="R10" s="78">
        <v>14</v>
      </c>
      <c r="S10" s="79">
        <v>4</v>
      </c>
      <c r="T10" s="79">
        <v>7</v>
      </c>
      <c r="U10" s="65">
        <v>-3</v>
      </c>
      <c r="V10" s="238" t="s">
        <v>2</v>
      </c>
      <c r="W10" s="67">
        <v>8448</v>
      </c>
      <c r="X10" s="248">
        <v>8033</v>
      </c>
    </row>
    <row r="11" spans="1:24" ht="22.5" customHeight="1" x14ac:dyDescent="0.15">
      <c r="A11" s="231"/>
      <c r="B11" s="223"/>
      <c r="C11" s="60" t="s">
        <v>11</v>
      </c>
      <c r="D11" s="64">
        <v>9471</v>
      </c>
      <c r="E11" s="78">
        <v>4</v>
      </c>
      <c r="F11" s="226"/>
      <c r="G11" s="290"/>
      <c r="H11" s="79">
        <v>32</v>
      </c>
      <c r="I11" s="79">
        <v>11</v>
      </c>
      <c r="J11" s="79">
        <v>10</v>
      </c>
      <c r="K11" s="79">
        <v>0</v>
      </c>
      <c r="L11" s="83">
        <v>21</v>
      </c>
      <c r="M11" s="79">
        <v>33</v>
      </c>
      <c r="N11" s="79">
        <v>9</v>
      </c>
      <c r="O11" s="79">
        <v>5</v>
      </c>
      <c r="P11" s="79">
        <v>0</v>
      </c>
      <c r="Q11" s="83">
        <v>14</v>
      </c>
      <c r="R11" s="78">
        <v>7</v>
      </c>
      <c r="S11" s="79">
        <v>8</v>
      </c>
      <c r="T11" s="79">
        <v>10</v>
      </c>
      <c r="U11" s="65">
        <v>-2</v>
      </c>
      <c r="V11" s="238"/>
      <c r="W11" s="67">
        <v>9467</v>
      </c>
      <c r="X11" s="249"/>
    </row>
    <row r="12" spans="1:24" ht="22.5" customHeight="1" x14ac:dyDescent="0.15">
      <c r="A12" s="231" t="s">
        <v>3</v>
      </c>
      <c r="B12" s="222">
        <v>4537</v>
      </c>
      <c r="C12" s="60" t="s">
        <v>10</v>
      </c>
      <c r="D12" s="64">
        <v>2088</v>
      </c>
      <c r="E12" s="78">
        <v>-4</v>
      </c>
      <c r="F12" s="225">
        <v>2331</v>
      </c>
      <c r="G12" s="289">
        <v>-6</v>
      </c>
      <c r="H12" s="79">
        <v>6</v>
      </c>
      <c r="I12" s="79">
        <v>1</v>
      </c>
      <c r="J12" s="79">
        <v>1</v>
      </c>
      <c r="K12" s="79">
        <v>0</v>
      </c>
      <c r="L12" s="83">
        <v>2</v>
      </c>
      <c r="M12" s="79">
        <v>6</v>
      </c>
      <c r="N12" s="79">
        <v>2</v>
      </c>
      <c r="O12" s="79">
        <v>2</v>
      </c>
      <c r="P12" s="79">
        <v>1</v>
      </c>
      <c r="Q12" s="83">
        <v>5</v>
      </c>
      <c r="R12" s="78">
        <v>-3</v>
      </c>
      <c r="S12" s="79">
        <v>0</v>
      </c>
      <c r="T12" s="79">
        <v>1</v>
      </c>
      <c r="U12" s="65">
        <v>-1</v>
      </c>
      <c r="V12" s="238" t="s">
        <v>3</v>
      </c>
      <c r="W12" s="67">
        <v>2092</v>
      </c>
      <c r="X12" s="248">
        <v>2337</v>
      </c>
    </row>
    <row r="13" spans="1:24" ht="22.5" customHeight="1" x14ac:dyDescent="0.15">
      <c r="A13" s="231"/>
      <c r="B13" s="223"/>
      <c r="C13" s="60" t="s">
        <v>11</v>
      </c>
      <c r="D13" s="64">
        <v>2449</v>
      </c>
      <c r="E13" s="78">
        <v>-1</v>
      </c>
      <c r="F13" s="226"/>
      <c r="G13" s="290"/>
      <c r="H13" s="79">
        <v>8</v>
      </c>
      <c r="I13" s="79">
        <v>2</v>
      </c>
      <c r="J13" s="79">
        <v>1</v>
      </c>
      <c r="K13" s="79">
        <v>0</v>
      </c>
      <c r="L13" s="83">
        <v>3</v>
      </c>
      <c r="M13" s="79">
        <v>3</v>
      </c>
      <c r="N13" s="79">
        <v>2</v>
      </c>
      <c r="O13" s="79">
        <v>2</v>
      </c>
      <c r="P13" s="79">
        <v>1</v>
      </c>
      <c r="Q13" s="83">
        <v>5</v>
      </c>
      <c r="R13" s="78">
        <v>-2</v>
      </c>
      <c r="S13" s="79">
        <v>1</v>
      </c>
      <c r="T13" s="79">
        <v>5</v>
      </c>
      <c r="U13" s="65">
        <v>-4</v>
      </c>
      <c r="V13" s="238"/>
      <c r="W13" s="67">
        <v>2450</v>
      </c>
      <c r="X13" s="249"/>
    </row>
    <row r="14" spans="1:24" ht="22.5" customHeight="1" x14ac:dyDescent="0.15">
      <c r="A14" s="231" t="s">
        <v>4</v>
      </c>
      <c r="B14" s="222">
        <v>4531</v>
      </c>
      <c r="C14" s="60" t="s">
        <v>10</v>
      </c>
      <c r="D14" s="64">
        <v>2223</v>
      </c>
      <c r="E14" s="78">
        <v>0</v>
      </c>
      <c r="F14" s="225">
        <v>1720</v>
      </c>
      <c r="G14" s="289">
        <v>-1</v>
      </c>
      <c r="H14" s="79">
        <v>7</v>
      </c>
      <c r="I14" s="79">
        <v>2</v>
      </c>
      <c r="J14" s="79">
        <v>0</v>
      </c>
      <c r="K14" s="79">
        <v>0</v>
      </c>
      <c r="L14" s="83">
        <v>2</v>
      </c>
      <c r="M14" s="79">
        <v>4</v>
      </c>
      <c r="N14" s="79">
        <v>1</v>
      </c>
      <c r="O14" s="79">
        <v>4</v>
      </c>
      <c r="P14" s="79">
        <v>0</v>
      </c>
      <c r="Q14" s="83">
        <v>5</v>
      </c>
      <c r="R14" s="78">
        <v>-3</v>
      </c>
      <c r="S14" s="79">
        <v>1</v>
      </c>
      <c r="T14" s="79">
        <v>1</v>
      </c>
      <c r="U14" s="65">
        <v>0</v>
      </c>
      <c r="V14" s="238" t="s">
        <v>4</v>
      </c>
      <c r="W14" s="67">
        <v>2223</v>
      </c>
      <c r="X14" s="248">
        <v>1721</v>
      </c>
    </row>
    <row r="15" spans="1:24" ht="22.5" customHeight="1" x14ac:dyDescent="0.15">
      <c r="A15" s="231"/>
      <c r="B15" s="223"/>
      <c r="C15" s="60" t="s">
        <v>11</v>
      </c>
      <c r="D15" s="64">
        <v>2308</v>
      </c>
      <c r="E15" s="78">
        <v>-2</v>
      </c>
      <c r="F15" s="226"/>
      <c r="G15" s="290"/>
      <c r="H15" s="79">
        <v>4</v>
      </c>
      <c r="I15" s="79">
        <v>1</v>
      </c>
      <c r="J15" s="79">
        <v>2</v>
      </c>
      <c r="K15" s="79">
        <v>0</v>
      </c>
      <c r="L15" s="83">
        <v>3</v>
      </c>
      <c r="M15" s="79">
        <v>4</v>
      </c>
      <c r="N15" s="79">
        <v>3</v>
      </c>
      <c r="O15" s="79">
        <v>2</v>
      </c>
      <c r="P15" s="79">
        <v>0</v>
      </c>
      <c r="Q15" s="83">
        <v>5</v>
      </c>
      <c r="R15" s="78">
        <v>-2</v>
      </c>
      <c r="S15" s="79">
        <v>1</v>
      </c>
      <c r="T15" s="79">
        <v>1</v>
      </c>
      <c r="U15" s="65">
        <v>0</v>
      </c>
      <c r="V15" s="238"/>
      <c r="W15" s="67">
        <v>2310</v>
      </c>
      <c r="X15" s="249"/>
    </row>
    <row r="16" spans="1:24" ht="22.5" customHeight="1" x14ac:dyDescent="0.15">
      <c r="A16" s="231" t="s">
        <v>5</v>
      </c>
      <c r="B16" s="222">
        <v>2815</v>
      </c>
      <c r="C16" s="60" t="s">
        <v>10</v>
      </c>
      <c r="D16" s="64">
        <v>1374</v>
      </c>
      <c r="E16" s="78">
        <v>-3</v>
      </c>
      <c r="F16" s="225">
        <v>1400</v>
      </c>
      <c r="G16" s="289">
        <v>4</v>
      </c>
      <c r="H16" s="79">
        <v>2</v>
      </c>
      <c r="I16" s="79">
        <v>1</v>
      </c>
      <c r="J16" s="79">
        <v>0</v>
      </c>
      <c r="K16" s="79">
        <v>0</v>
      </c>
      <c r="L16" s="83">
        <v>1</v>
      </c>
      <c r="M16" s="79">
        <v>1</v>
      </c>
      <c r="N16" s="79">
        <v>0</v>
      </c>
      <c r="O16" s="79">
        <v>0</v>
      </c>
      <c r="P16" s="79">
        <v>0</v>
      </c>
      <c r="Q16" s="83">
        <v>0</v>
      </c>
      <c r="R16" s="78">
        <v>1</v>
      </c>
      <c r="S16" s="79">
        <v>0</v>
      </c>
      <c r="T16" s="79">
        <v>5</v>
      </c>
      <c r="U16" s="65">
        <v>-5</v>
      </c>
      <c r="V16" s="238" t="s">
        <v>5</v>
      </c>
      <c r="W16" s="67">
        <v>1377</v>
      </c>
      <c r="X16" s="248">
        <v>1396</v>
      </c>
    </row>
    <row r="17" spans="1:24" ht="22.5" customHeight="1" x14ac:dyDescent="0.15">
      <c r="A17" s="231"/>
      <c r="B17" s="223"/>
      <c r="C17" s="60" t="s">
        <v>11</v>
      </c>
      <c r="D17" s="64">
        <v>1441</v>
      </c>
      <c r="E17" s="78">
        <v>0</v>
      </c>
      <c r="F17" s="226"/>
      <c r="G17" s="290"/>
      <c r="H17" s="79">
        <v>3</v>
      </c>
      <c r="I17" s="79">
        <v>0</v>
      </c>
      <c r="J17" s="79">
        <v>1</v>
      </c>
      <c r="K17" s="79">
        <v>0</v>
      </c>
      <c r="L17" s="83">
        <v>1</v>
      </c>
      <c r="M17" s="79">
        <v>0</v>
      </c>
      <c r="N17" s="79">
        <v>1</v>
      </c>
      <c r="O17" s="79">
        <v>2</v>
      </c>
      <c r="P17" s="79">
        <v>0</v>
      </c>
      <c r="Q17" s="83">
        <v>3</v>
      </c>
      <c r="R17" s="78">
        <v>-2</v>
      </c>
      <c r="S17" s="79">
        <v>2</v>
      </c>
      <c r="T17" s="79">
        <v>3</v>
      </c>
      <c r="U17" s="65">
        <v>-1</v>
      </c>
      <c r="V17" s="238"/>
      <c r="W17" s="67">
        <v>1441</v>
      </c>
      <c r="X17" s="249"/>
    </row>
    <row r="18" spans="1:24" ht="22.5" customHeight="1" x14ac:dyDescent="0.15">
      <c r="A18" s="231" t="s">
        <v>6</v>
      </c>
      <c r="B18" s="222">
        <v>677</v>
      </c>
      <c r="C18" s="60" t="s">
        <v>10</v>
      </c>
      <c r="D18" s="64">
        <v>337</v>
      </c>
      <c r="E18" s="78">
        <v>-5</v>
      </c>
      <c r="F18" s="225">
        <v>331</v>
      </c>
      <c r="G18" s="289">
        <v>-2</v>
      </c>
      <c r="H18" s="79">
        <v>0</v>
      </c>
      <c r="I18" s="79">
        <v>0</v>
      </c>
      <c r="J18" s="79">
        <v>0</v>
      </c>
      <c r="K18" s="79">
        <v>0</v>
      </c>
      <c r="L18" s="83">
        <v>0</v>
      </c>
      <c r="M18" s="79">
        <v>1</v>
      </c>
      <c r="N18" s="79">
        <v>4</v>
      </c>
      <c r="O18" s="79">
        <v>0</v>
      </c>
      <c r="P18" s="79">
        <v>0</v>
      </c>
      <c r="Q18" s="83">
        <v>4</v>
      </c>
      <c r="R18" s="78">
        <v>-4</v>
      </c>
      <c r="S18" s="79">
        <v>0</v>
      </c>
      <c r="T18" s="79">
        <v>0</v>
      </c>
      <c r="U18" s="65">
        <v>0</v>
      </c>
      <c r="V18" s="238" t="s">
        <v>6</v>
      </c>
      <c r="W18" s="67">
        <v>342</v>
      </c>
      <c r="X18" s="248">
        <v>333</v>
      </c>
    </row>
    <row r="19" spans="1:24" ht="22.5" customHeight="1" x14ac:dyDescent="0.15">
      <c r="A19" s="231"/>
      <c r="B19" s="223"/>
      <c r="C19" s="60" t="s">
        <v>11</v>
      </c>
      <c r="D19" s="64">
        <v>340</v>
      </c>
      <c r="E19" s="78">
        <v>-2</v>
      </c>
      <c r="F19" s="226"/>
      <c r="G19" s="290"/>
      <c r="H19" s="79">
        <v>0</v>
      </c>
      <c r="I19" s="79">
        <v>0</v>
      </c>
      <c r="J19" s="79">
        <v>0</v>
      </c>
      <c r="K19" s="79">
        <v>0</v>
      </c>
      <c r="L19" s="83">
        <v>0</v>
      </c>
      <c r="M19" s="79">
        <v>1</v>
      </c>
      <c r="N19" s="79">
        <v>1</v>
      </c>
      <c r="O19" s="79">
        <v>0</v>
      </c>
      <c r="P19" s="79">
        <v>0</v>
      </c>
      <c r="Q19" s="83">
        <v>1</v>
      </c>
      <c r="R19" s="78">
        <v>-1</v>
      </c>
      <c r="S19" s="79">
        <v>0</v>
      </c>
      <c r="T19" s="79">
        <v>0</v>
      </c>
      <c r="U19" s="65">
        <v>0</v>
      </c>
      <c r="V19" s="238"/>
      <c r="W19" s="67">
        <v>342</v>
      </c>
      <c r="X19" s="249"/>
    </row>
    <row r="20" spans="1:24" ht="22.5" customHeight="1" x14ac:dyDescent="0.15">
      <c r="A20" s="231" t="s">
        <v>7</v>
      </c>
      <c r="B20" s="222">
        <v>750</v>
      </c>
      <c r="C20" s="60" t="s">
        <v>10</v>
      </c>
      <c r="D20" s="64">
        <v>335</v>
      </c>
      <c r="E20" s="78">
        <v>-3</v>
      </c>
      <c r="F20" s="225">
        <v>381</v>
      </c>
      <c r="G20" s="289">
        <v>-1</v>
      </c>
      <c r="H20" s="79">
        <v>0</v>
      </c>
      <c r="I20" s="79">
        <v>1</v>
      </c>
      <c r="J20" s="79">
        <v>0</v>
      </c>
      <c r="K20" s="79">
        <v>0</v>
      </c>
      <c r="L20" s="83">
        <v>1</v>
      </c>
      <c r="M20" s="79">
        <v>1</v>
      </c>
      <c r="N20" s="79">
        <v>2</v>
      </c>
      <c r="O20" s="79">
        <v>0</v>
      </c>
      <c r="P20" s="79">
        <v>0</v>
      </c>
      <c r="Q20" s="83">
        <v>2</v>
      </c>
      <c r="R20" s="78">
        <v>-1</v>
      </c>
      <c r="S20" s="79">
        <v>0</v>
      </c>
      <c r="T20" s="79">
        <v>1</v>
      </c>
      <c r="U20" s="65">
        <v>-1</v>
      </c>
      <c r="V20" s="238" t="s">
        <v>7</v>
      </c>
      <c r="W20" s="67">
        <v>338</v>
      </c>
      <c r="X20" s="248">
        <v>382</v>
      </c>
    </row>
    <row r="21" spans="1:24" ht="22.5" customHeight="1" x14ac:dyDescent="0.15">
      <c r="A21" s="231"/>
      <c r="B21" s="223"/>
      <c r="C21" s="60" t="s">
        <v>11</v>
      </c>
      <c r="D21" s="64">
        <v>415</v>
      </c>
      <c r="E21" s="78">
        <v>-3</v>
      </c>
      <c r="F21" s="226"/>
      <c r="G21" s="290"/>
      <c r="H21" s="79">
        <v>0</v>
      </c>
      <c r="I21" s="79">
        <v>0</v>
      </c>
      <c r="J21" s="79">
        <v>0</v>
      </c>
      <c r="K21" s="79">
        <v>0</v>
      </c>
      <c r="L21" s="83">
        <v>0</v>
      </c>
      <c r="M21" s="79">
        <v>1</v>
      </c>
      <c r="N21" s="79">
        <v>0</v>
      </c>
      <c r="O21" s="79">
        <v>0</v>
      </c>
      <c r="P21" s="79">
        <v>0</v>
      </c>
      <c r="Q21" s="83">
        <v>0</v>
      </c>
      <c r="R21" s="78">
        <v>0</v>
      </c>
      <c r="S21" s="79">
        <v>0</v>
      </c>
      <c r="T21" s="79">
        <v>2</v>
      </c>
      <c r="U21" s="65">
        <v>-2</v>
      </c>
      <c r="V21" s="238"/>
      <c r="W21" s="67">
        <v>418</v>
      </c>
      <c r="X21" s="249"/>
    </row>
    <row r="22" spans="1:24" ht="22.5" customHeight="1" x14ac:dyDescent="0.15">
      <c r="A22" s="231" t="s">
        <v>8</v>
      </c>
      <c r="B22" s="222">
        <v>3794</v>
      </c>
      <c r="C22" s="60" t="s">
        <v>10</v>
      </c>
      <c r="D22" s="64">
        <v>1755</v>
      </c>
      <c r="E22" s="78">
        <v>-1</v>
      </c>
      <c r="F22" s="225">
        <v>1553</v>
      </c>
      <c r="G22" s="289">
        <v>-9</v>
      </c>
      <c r="H22" s="79">
        <v>3</v>
      </c>
      <c r="I22" s="79">
        <v>1</v>
      </c>
      <c r="J22" s="79">
        <v>2</v>
      </c>
      <c r="K22" s="79">
        <v>0</v>
      </c>
      <c r="L22" s="83">
        <v>3</v>
      </c>
      <c r="M22" s="79">
        <v>3</v>
      </c>
      <c r="N22" s="79">
        <v>2</v>
      </c>
      <c r="O22" s="79">
        <v>0</v>
      </c>
      <c r="P22" s="79">
        <v>0</v>
      </c>
      <c r="Q22" s="83">
        <v>2</v>
      </c>
      <c r="R22" s="78">
        <v>1</v>
      </c>
      <c r="S22" s="79">
        <v>1</v>
      </c>
      <c r="T22" s="79">
        <v>3</v>
      </c>
      <c r="U22" s="65">
        <v>-2</v>
      </c>
      <c r="V22" s="238" t="s">
        <v>8</v>
      </c>
      <c r="W22" s="67">
        <v>1756</v>
      </c>
      <c r="X22" s="248">
        <v>1562</v>
      </c>
    </row>
    <row r="23" spans="1:24" ht="22.5" customHeight="1" x14ac:dyDescent="0.15">
      <c r="A23" s="231"/>
      <c r="B23" s="223"/>
      <c r="C23" s="60" t="s">
        <v>11</v>
      </c>
      <c r="D23" s="64">
        <v>2039</v>
      </c>
      <c r="E23" s="78">
        <v>-12</v>
      </c>
      <c r="F23" s="226"/>
      <c r="G23" s="290"/>
      <c r="H23" s="79">
        <v>6</v>
      </c>
      <c r="I23" s="79">
        <v>1</v>
      </c>
      <c r="J23" s="79">
        <v>1</v>
      </c>
      <c r="K23" s="79">
        <v>0</v>
      </c>
      <c r="L23" s="83">
        <v>2</v>
      </c>
      <c r="M23" s="79">
        <v>10</v>
      </c>
      <c r="N23" s="79">
        <v>2</v>
      </c>
      <c r="O23" s="79">
        <v>2</v>
      </c>
      <c r="P23" s="79">
        <v>0</v>
      </c>
      <c r="Q23" s="83">
        <v>4</v>
      </c>
      <c r="R23" s="78">
        <v>-2</v>
      </c>
      <c r="S23" s="79">
        <v>0</v>
      </c>
      <c r="T23" s="79">
        <v>6</v>
      </c>
      <c r="U23" s="65">
        <v>-6</v>
      </c>
      <c r="V23" s="238"/>
      <c r="W23" s="67">
        <v>2051</v>
      </c>
      <c r="X23" s="249"/>
    </row>
    <row r="24" spans="1:24" ht="22.5" customHeight="1" x14ac:dyDescent="0.15">
      <c r="A24" s="231" t="s">
        <v>9</v>
      </c>
      <c r="B24" s="222">
        <v>8494</v>
      </c>
      <c r="C24" s="60" t="s">
        <v>10</v>
      </c>
      <c r="D24" s="64">
        <v>4059</v>
      </c>
      <c r="E24" s="78">
        <v>1</v>
      </c>
      <c r="F24" s="225">
        <v>3700</v>
      </c>
      <c r="G24" s="289">
        <v>2</v>
      </c>
      <c r="H24" s="79">
        <v>11</v>
      </c>
      <c r="I24" s="79">
        <v>5</v>
      </c>
      <c r="J24" s="79">
        <v>0</v>
      </c>
      <c r="K24" s="79">
        <v>0</v>
      </c>
      <c r="L24" s="83">
        <v>5</v>
      </c>
      <c r="M24" s="79">
        <v>10</v>
      </c>
      <c r="N24" s="79">
        <v>1</v>
      </c>
      <c r="O24" s="79">
        <v>1</v>
      </c>
      <c r="P24" s="79">
        <v>0</v>
      </c>
      <c r="Q24" s="83">
        <v>2</v>
      </c>
      <c r="R24" s="78">
        <v>3</v>
      </c>
      <c r="S24" s="79">
        <v>1</v>
      </c>
      <c r="T24" s="79">
        <v>4</v>
      </c>
      <c r="U24" s="65">
        <v>-3</v>
      </c>
      <c r="V24" s="238" t="s">
        <v>9</v>
      </c>
      <c r="W24" s="67">
        <v>4058</v>
      </c>
      <c r="X24" s="248">
        <v>3698</v>
      </c>
    </row>
    <row r="25" spans="1:24" ht="22.5" customHeight="1" thickBot="1" x14ac:dyDescent="0.2">
      <c r="A25" s="232"/>
      <c r="B25" s="237"/>
      <c r="C25" s="68" t="s">
        <v>11</v>
      </c>
      <c r="D25" s="69">
        <v>4435</v>
      </c>
      <c r="E25" s="80">
        <v>0</v>
      </c>
      <c r="F25" s="227"/>
      <c r="G25" s="290"/>
      <c r="H25" s="81">
        <v>5</v>
      </c>
      <c r="I25" s="81">
        <v>3</v>
      </c>
      <c r="J25" s="81">
        <v>1</v>
      </c>
      <c r="K25" s="81">
        <v>0</v>
      </c>
      <c r="L25" s="70">
        <v>4</v>
      </c>
      <c r="M25" s="81">
        <v>5</v>
      </c>
      <c r="N25" s="81">
        <v>2</v>
      </c>
      <c r="O25" s="81">
        <v>0</v>
      </c>
      <c r="P25" s="81">
        <v>0</v>
      </c>
      <c r="Q25" s="70">
        <v>2</v>
      </c>
      <c r="R25" s="80">
        <v>2</v>
      </c>
      <c r="S25" s="81">
        <v>2</v>
      </c>
      <c r="T25" s="81">
        <v>4</v>
      </c>
      <c r="U25" s="71">
        <v>-2</v>
      </c>
      <c r="V25" s="239"/>
      <c r="W25" s="72">
        <v>4435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D7" sqref="D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89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2.2533407314930409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48733</v>
      </c>
      <c r="C6" s="57" t="s">
        <v>10</v>
      </c>
      <c r="D6" s="82">
        <v>22982</v>
      </c>
      <c r="E6" s="78">
        <v>-65</v>
      </c>
      <c r="F6" s="228">
        <v>21627</v>
      </c>
      <c r="G6" s="228">
        <v>-66</v>
      </c>
      <c r="H6" s="82">
        <v>70</v>
      </c>
      <c r="I6" s="82">
        <v>13</v>
      </c>
      <c r="J6" s="82">
        <v>65</v>
      </c>
      <c r="K6" s="82">
        <v>1</v>
      </c>
      <c r="L6" s="82">
        <v>79</v>
      </c>
      <c r="M6" s="82">
        <v>70</v>
      </c>
      <c r="N6" s="82">
        <v>28</v>
      </c>
      <c r="O6" s="82">
        <v>31</v>
      </c>
      <c r="P6" s="82">
        <v>47</v>
      </c>
      <c r="Q6" s="82">
        <v>106</v>
      </c>
      <c r="R6" s="82">
        <v>-27</v>
      </c>
      <c r="S6" s="82">
        <v>5</v>
      </c>
      <c r="T6" s="82">
        <v>43</v>
      </c>
      <c r="U6" s="58">
        <v>-38</v>
      </c>
      <c r="V6" s="254" t="s">
        <v>0</v>
      </c>
      <c r="W6" s="59">
        <v>23047</v>
      </c>
      <c r="X6" s="246">
        <v>21693</v>
      </c>
    </row>
    <row r="7" spans="1:24" ht="22.5" customHeight="1" x14ac:dyDescent="0.15">
      <c r="A7" s="235"/>
      <c r="B7" s="223"/>
      <c r="C7" s="60" t="s">
        <v>11</v>
      </c>
      <c r="D7" s="78">
        <v>25751</v>
      </c>
      <c r="E7" s="78">
        <v>-55</v>
      </c>
      <c r="F7" s="229"/>
      <c r="G7" s="229"/>
      <c r="H7" s="83">
        <v>110</v>
      </c>
      <c r="I7" s="83">
        <v>7</v>
      </c>
      <c r="J7" s="83">
        <v>25</v>
      </c>
      <c r="K7" s="83">
        <v>1</v>
      </c>
      <c r="L7" s="83">
        <v>33</v>
      </c>
      <c r="M7" s="83">
        <v>110</v>
      </c>
      <c r="N7" s="83">
        <v>28</v>
      </c>
      <c r="O7" s="83">
        <v>21</v>
      </c>
      <c r="P7" s="83">
        <v>0</v>
      </c>
      <c r="Q7" s="83">
        <v>49</v>
      </c>
      <c r="R7" s="78">
        <v>-16</v>
      </c>
      <c r="S7" s="78">
        <v>17</v>
      </c>
      <c r="T7" s="78">
        <v>56</v>
      </c>
      <c r="U7" s="61">
        <v>-39</v>
      </c>
      <c r="V7" s="255"/>
      <c r="W7" s="62">
        <v>25806</v>
      </c>
      <c r="X7" s="247"/>
    </row>
    <row r="8" spans="1:24" ht="22.5" customHeight="1" x14ac:dyDescent="0.15">
      <c r="A8" s="236" t="s">
        <v>1</v>
      </c>
      <c r="B8" s="222">
        <v>5330</v>
      </c>
      <c r="C8" s="63" t="s">
        <v>10</v>
      </c>
      <c r="D8" s="64">
        <v>2424</v>
      </c>
      <c r="E8" s="78">
        <v>6</v>
      </c>
      <c r="F8" s="230">
        <v>2242</v>
      </c>
      <c r="G8" s="224">
        <v>1</v>
      </c>
      <c r="H8" s="84">
        <v>8</v>
      </c>
      <c r="I8" s="84">
        <v>3</v>
      </c>
      <c r="J8" s="84">
        <v>4</v>
      </c>
      <c r="K8" s="84">
        <v>0</v>
      </c>
      <c r="L8" s="78">
        <v>7</v>
      </c>
      <c r="M8" s="84">
        <v>4</v>
      </c>
      <c r="N8" s="84">
        <v>1</v>
      </c>
      <c r="O8" s="84">
        <v>0</v>
      </c>
      <c r="P8" s="84">
        <v>0</v>
      </c>
      <c r="Q8" s="78">
        <v>1</v>
      </c>
      <c r="R8" s="78">
        <v>6</v>
      </c>
      <c r="S8" s="84">
        <v>1</v>
      </c>
      <c r="T8" s="84">
        <v>5</v>
      </c>
      <c r="U8" s="65">
        <v>-4</v>
      </c>
      <c r="V8" s="256" t="s">
        <v>1</v>
      </c>
      <c r="W8" s="66">
        <v>2418</v>
      </c>
      <c r="X8" s="249">
        <v>2241</v>
      </c>
    </row>
    <row r="9" spans="1:24" ht="22.5" customHeight="1" x14ac:dyDescent="0.15">
      <c r="A9" s="231"/>
      <c r="B9" s="223"/>
      <c r="C9" s="60" t="s">
        <v>11</v>
      </c>
      <c r="D9" s="64">
        <v>2906</v>
      </c>
      <c r="E9" s="78">
        <v>-2</v>
      </c>
      <c r="F9" s="226"/>
      <c r="G9" s="258"/>
      <c r="H9" s="79">
        <v>16</v>
      </c>
      <c r="I9" s="79">
        <v>4</v>
      </c>
      <c r="J9" s="79">
        <v>2</v>
      </c>
      <c r="K9" s="79">
        <v>0</v>
      </c>
      <c r="L9" s="83">
        <v>6</v>
      </c>
      <c r="M9" s="79">
        <v>19</v>
      </c>
      <c r="N9" s="79">
        <v>2</v>
      </c>
      <c r="O9" s="79">
        <v>2</v>
      </c>
      <c r="P9" s="79">
        <v>0</v>
      </c>
      <c r="Q9" s="83">
        <v>4</v>
      </c>
      <c r="R9" s="78">
        <v>2</v>
      </c>
      <c r="S9" s="79">
        <v>3</v>
      </c>
      <c r="T9" s="79">
        <v>4</v>
      </c>
      <c r="U9" s="65">
        <v>-1</v>
      </c>
      <c r="V9" s="238"/>
      <c r="W9" s="66">
        <v>2908</v>
      </c>
      <c r="X9" s="257"/>
    </row>
    <row r="10" spans="1:24" ht="22.5" customHeight="1" x14ac:dyDescent="0.15">
      <c r="A10" s="231" t="s">
        <v>2</v>
      </c>
      <c r="B10" s="222">
        <v>17878</v>
      </c>
      <c r="C10" s="60" t="s">
        <v>10</v>
      </c>
      <c r="D10" s="64">
        <v>8431</v>
      </c>
      <c r="E10" s="78">
        <v>-27</v>
      </c>
      <c r="F10" s="225">
        <v>8012</v>
      </c>
      <c r="G10" s="258">
        <v>-24</v>
      </c>
      <c r="H10" s="79">
        <v>27</v>
      </c>
      <c r="I10" s="79">
        <v>3</v>
      </c>
      <c r="J10" s="79">
        <v>13</v>
      </c>
      <c r="K10" s="79">
        <v>0</v>
      </c>
      <c r="L10" s="83">
        <v>16</v>
      </c>
      <c r="M10" s="79">
        <v>36</v>
      </c>
      <c r="N10" s="79">
        <v>15</v>
      </c>
      <c r="O10" s="79">
        <v>12</v>
      </c>
      <c r="P10" s="79">
        <v>0</v>
      </c>
      <c r="Q10" s="83">
        <v>27</v>
      </c>
      <c r="R10" s="78">
        <v>-11</v>
      </c>
      <c r="S10" s="79">
        <v>4</v>
      </c>
      <c r="T10" s="79">
        <v>11</v>
      </c>
      <c r="U10" s="65">
        <v>-7</v>
      </c>
      <c r="V10" s="238" t="s">
        <v>2</v>
      </c>
      <c r="W10" s="67">
        <v>8458</v>
      </c>
      <c r="X10" s="248">
        <v>8036</v>
      </c>
    </row>
    <row r="11" spans="1:24" ht="22.5" customHeight="1" x14ac:dyDescent="0.15">
      <c r="A11" s="231"/>
      <c r="B11" s="223"/>
      <c r="C11" s="60" t="s">
        <v>11</v>
      </c>
      <c r="D11" s="64">
        <v>9447</v>
      </c>
      <c r="E11" s="78">
        <v>-24</v>
      </c>
      <c r="F11" s="226"/>
      <c r="G11" s="258"/>
      <c r="H11" s="79">
        <v>38</v>
      </c>
      <c r="I11" s="79">
        <v>2</v>
      </c>
      <c r="J11" s="79">
        <v>11</v>
      </c>
      <c r="K11" s="79">
        <v>0</v>
      </c>
      <c r="L11" s="83">
        <v>13</v>
      </c>
      <c r="M11" s="79">
        <v>50</v>
      </c>
      <c r="N11" s="79">
        <v>14</v>
      </c>
      <c r="O11" s="79">
        <v>8</v>
      </c>
      <c r="P11" s="79">
        <v>0</v>
      </c>
      <c r="Q11" s="83">
        <v>22</v>
      </c>
      <c r="R11" s="78">
        <v>-9</v>
      </c>
      <c r="S11" s="79">
        <v>6</v>
      </c>
      <c r="T11" s="79">
        <v>9</v>
      </c>
      <c r="U11" s="65">
        <v>-3</v>
      </c>
      <c r="V11" s="238"/>
      <c r="W11" s="67">
        <v>9471</v>
      </c>
      <c r="X11" s="249"/>
    </row>
    <row r="12" spans="1:24" ht="22.5" customHeight="1" x14ac:dyDescent="0.15">
      <c r="A12" s="231" t="s">
        <v>3</v>
      </c>
      <c r="B12" s="222">
        <v>4525</v>
      </c>
      <c r="C12" s="60" t="s">
        <v>10</v>
      </c>
      <c r="D12" s="64">
        <v>2083</v>
      </c>
      <c r="E12" s="78">
        <v>-5</v>
      </c>
      <c r="F12" s="225">
        <v>2331</v>
      </c>
      <c r="G12" s="258">
        <v>0</v>
      </c>
      <c r="H12" s="79">
        <v>3</v>
      </c>
      <c r="I12" s="79">
        <v>3</v>
      </c>
      <c r="J12" s="79">
        <v>2</v>
      </c>
      <c r="K12" s="79">
        <v>0</v>
      </c>
      <c r="L12" s="83">
        <v>5</v>
      </c>
      <c r="M12" s="79">
        <v>5</v>
      </c>
      <c r="N12" s="79">
        <v>1</v>
      </c>
      <c r="O12" s="79">
        <v>3</v>
      </c>
      <c r="P12" s="79">
        <v>0</v>
      </c>
      <c r="Q12" s="83">
        <v>4</v>
      </c>
      <c r="R12" s="78">
        <v>1</v>
      </c>
      <c r="S12" s="79">
        <v>0</v>
      </c>
      <c r="T12" s="79">
        <v>4</v>
      </c>
      <c r="U12" s="65">
        <v>-4</v>
      </c>
      <c r="V12" s="238" t="s">
        <v>3</v>
      </c>
      <c r="W12" s="67">
        <v>2088</v>
      </c>
      <c r="X12" s="248">
        <v>2331</v>
      </c>
    </row>
    <row r="13" spans="1:24" ht="22.5" customHeight="1" x14ac:dyDescent="0.15">
      <c r="A13" s="231"/>
      <c r="B13" s="223"/>
      <c r="C13" s="60" t="s">
        <v>11</v>
      </c>
      <c r="D13" s="64">
        <v>2442</v>
      </c>
      <c r="E13" s="78">
        <v>-7</v>
      </c>
      <c r="F13" s="226"/>
      <c r="G13" s="258"/>
      <c r="H13" s="79">
        <v>4</v>
      </c>
      <c r="I13" s="79">
        <v>0</v>
      </c>
      <c r="J13" s="79">
        <v>0</v>
      </c>
      <c r="K13" s="79">
        <v>0</v>
      </c>
      <c r="L13" s="83">
        <v>0</v>
      </c>
      <c r="M13" s="79">
        <v>4</v>
      </c>
      <c r="N13" s="79">
        <v>1</v>
      </c>
      <c r="O13" s="79">
        <v>4</v>
      </c>
      <c r="P13" s="79">
        <v>0</v>
      </c>
      <c r="Q13" s="83">
        <v>5</v>
      </c>
      <c r="R13" s="78">
        <v>-5</v>
      </c>
      <c r="S13" s="79">
        <v>1</v>
      </c>
      <c r="T13" s="79">
        <v>3</v>
      </c>
      <c r="U13" s="65">
        <v>-2</v>
      </c>
      <c r="V13" s="238"/>
      <c r="W13" s="67">
        <v>2449</v>
      </c>
      <c r="X13" s="249"/>
    </row>
    <row r="14" spans="1:24" ht="22.5" customHeight="1" x14ac:dyDescent="0.15">
      <c r="A14" s="231" t="s">
        <v>4</v>
      </c>
      <c r="B14" s="222">
        <v>4520</v>
      </c>
      <c r="C14" s="60" t="s">
        <v>10</v>
      </c>
      <c r="D14" s="64">
        <v>2214</v>
      </c>
      <c r="E14" s="78">
        <v>-9</v>
      </c>
      <c r="F14" s="225">
        <v>1708</v>
      </c>
      <c r="G14" s="258">
        <v>-12</v>
      </c>
      <c r="H14" s="79">
        <v>9</v>
      </c>
      <c r="I14" s="79">
        <v>0</v>
      </c>
      <c r="J14" s="79">
        <v>6</v>
      </c>
      <c r="K14" s="79">
        <v>1</v>
      </c>
      <c r="L14" s="83">
        <v>7</v>
      </c>
      <c r="M14" s="79">
        <v>7</v>
      </c>
      <c r="N14" s="79">
        <v>5</v>
      </c>
      <c r="O14" s="79">
        <v>6</v>
      </c>
      <c r="P14" s="79">
        <v>0</v>
      </c>
      <c r="Q14" s="83">
        <v>11</v>
      </c>
      <c r="R14" s="78">
        <v>-4</v>
      </c>
      <c r="S14" s="79">
        <v>0</v>
      </c>
      <c r="T14" s="79">
        <v>7</v>
      </c>
      <c r="U14" s="65">
        <v>-7</v>
      </c>
      <c r="V14" s="238" t="s">
        <v>4</v>
      </c>
      <c r="W14" s="67">
        <v>2223</v>
      </c>
      <c r="X14" s="248">
        <v>1720</v>
      </c>
    </row>
    <row r="15" spans="1:24" ht="22.5" customHeight="1" x14ac:dyDescent="0.15">
      <c r="A15" s="231"/>
      <c r="B15" s="223"/>
      <c r="C15" s="60" t="s">
        <v>11</v>
      </c>
      <c r="D15" s="64">
        <v>2306</v>
      </c>
      <c r="E15" s="78">
        <v>-2</v>
      </c>
      <c r="F15" s="226"/>
      <c r="G15" s="258"/>
      <c r="H15" s="79">
        <v>14</v>
      </c>
      <c r="I15" s="79">
        <v>0</v>
      </c>
      <c r="J15" s="79">
        <v>2</v>
      </c>
      <c r="K15" s="79">
        <v>1</v>
      </c>
      <c r="L15" s="83">
        <v>3</v>
      </c>
      <c r="M15" s="79">
        <v>7</v>
      </c>
      <c r="N15" s="79">
        <v>3</v>
      </c>
      <c r="O15" s="79">
        <v>2</v>
      </c>
      <c r="P15" s="79">
        <v>0</v>
      </c>
      <c r="Q15" s="83">
        <v>5</v>
      </c>
      <c r="R15" s="78">
        <v>-2</v>
      </c>
      <c r="S15" s="79">
        <v>1</v>
      </c>
      <c r="T15" s="79">
        <v>8</v>
      </c>
      <c r="U15" s="65">
        <v>-7</v>
      </c>
      <c r="V15" s="238"/>
      <c r="W15" s="67">
        <v>2308</v>
      </c>
      <c r="X15" s="249"/>
    </row>
    <row r="16" spans="1:24" ht="22.5" customHeight="1" x14ac:dyDescent="0.15">
      <c r="A16" s="231" t="s">
        <v>5</v>
      </c>
      <c r="B16" s="222">
        <v>2811</v>
      </c>
      <c r="C16" s="60" t="s">
        <v>10</v>
      </c>
      <c r="D16" s="64">
        <v>1376</v>
      </c>
      <c r="E16" s="78">
        <v>2</v>
      </c>
      <c r="F16" s="225">
        <v>1399</v>
      </c>
      <c r="G16" s="258">
        <v>-1</v>
      </c>
      <c r="H16" s="79">
        <v>4</v>
      </c>
      <c r="I16" s="79">
        <v>0</v>
      </c>
      <c r="J16" s="79">
        <v>9</v>
      </c>
      <c r="K16" s="79">
        <v>0</v>
      </c>
      <c r="L16" s="83">
        <v>9</v>
      </c>
      <c r="M16" s="79">
        <v>3</v>
      </c>
      <c r="N16" s="79">
        <v>0</v>
      </c>
      <c r="O16" s="79">
        <v>0</v>
      </c>
      <c r="P16" s="79">
        <v>6</v>
      </c>
      <c r="Q16" s="83">
        <v>6</v>
      </c>
      <c r="R16" s="78">
        <v>3</v>
      </c>
      <c r="S16" s="79">
        <v>0</v>
      </c>
      <c r="T16" s="79">
        <v>2</v>
      </c>
      <c r="U16" s="65">
        <v>-2</v>
      </c>
      <c r="V16" s="238" t="s">
        <v>5</v>
      </c>
      <c r="W16" s="67">
        <v>1374</v>
      </c>
      <c r="X16" s="248">
        <v>1400</v>
      </c>
    </row>
    <row r="17" spans="1:24" ht="22.5" customHeight="1" x14ac:dyDescent="0.15">
      <c r="A17" s="231"/>
      <c r="B17" s="223"/>
      <c r="C17" s="60" t="s">
        <v>11</v>
      </c>
      <c r="D17" s="64">
        <v>1435</v>
      </c>
      <c r="E17" s="78">
        <v>-6</v>
      </c>
      <c r="F17" s="226"/>
      <c r="G17" s="258"/>
      <c r="H17" s="79">
        <v>3</v>
      </c>
      <c r="I17" s="79">
        <v>0</v>
      </c>
      <c r="J17" s="79">
        <v>1</v>
      </c>
      <c r="K17" s="79">
        <v>0</v>
      </c>
      <c r="L17" s="83">
        <v>1</v>
      </c>
      <c r="M17" s="79">
        <v>6</v>
      </c>
      <c r="N17" s="79">
        <v>0</v>
      </c>
      <c r="O17" s="79">
        <v>0</v>
      </c>
      <c r="P17" s="79">
        <v>0</v>
      </c>
      <c r="Q17" s="83">
        <v>0</v>
      </c>
      <c r="R17" s="78">
        <v>1</v>
      </c>
      <c r="S17" s="79">
        <v>0</v>
      </c>
      <c r="T17" s="79">
        <v>4</v>
      </c>
      <c r="U17" s="65">
        <v>-4</v>
      </c>
      <c r="V17" s="238"/>
      <c r="W17" s="67">
        <v>1441</v>
      </c>
      <c r="X17" s="249"/>
    </row>
    <row r="18" spans="1:24" ht="22.5" customHeight="1" x14ac:dyDescent="0.15">
      <c r="A18" s="231" t="s">
        <v>6</v>
      </c>
      <c r="B18" s="222">
        <v>673</v>
      </c>
      <c r="C18" s="60" t="s">
        <v>10</v>
      </c>
      <c r="D18" s="64">
        <v>336</v>
      </c>
      <c r="E18" s="78">
        <v>-1</v>
      </c>
      <c r="F18" s="225">
        <v>329</v>
      </c>
      <c r="G18" s="258">
        <v>-2</v>
      </c>
      <c r="H18" s="79">
        <v>0</v>
      </c>
      <c r="I18" s="79">
        <v>0</v>
      </c>
      <c r="J18" s="79">
        <v>0</v>
      </c>
      <c r="K18" s="79">
        <v>0</v>
      </c>
      <c r="L18" s="83">
        <v>0</v>
      </c>
      <c r="M18" s="79">
        <v>0</v>
      </c>
      <c r="N18" s="79">
        <v>0</v>
      </c>
      <c r="O18" s="79">
        <v>0</v>
      </c>
      <c r="P18" s="79">
        <v>0</v>
      </c>
      <c r="Q18" s="83">
        <v>0</v>
      </c>
      <c r="R18" s="78">
        <v>0</v>
      </c>
      <c r="S18" s="79">
        <v>0</v>
      </c>
      <c r="T18" s="79">
        <v>1</v>
      </c>
      <c r="U18" s="65">
        <v>-1</v>
      </c>
      <c r="V18" s="238" t="s">
        <v>6</v>
      </c>
      <c r="W18" s="67">
        <v>337</v>
      </c>
      <c r="X18" s="248">
        <v>331</v>
      </c>
    </row>
    <row r="19" spans="1:24" ht="22.5" customHeight="1" x14ac:dyDescent="0.15">
      <c r="A19" s="231"/>
      <c r="B19" s="223"/>
      <c r="C19" s="60" t="s">
        <v>11</v>
      </c>
      <c r="D19" s="64">
        <v>337</v>
      </c>
      <c r="E19" s="78">
        <v>-3</v>
      </c>
      <c r="F19" s="226"/>
      <c r="G19" s="258"/>
      <c r="H19" s="79">
        <v>0</v>
      </c>
      <c r="I19" s="79">
        <v>0</v>
      </c>
      <c r="J19" s="79">
        <v>1</v>
      </c>
      <c r="K19" s="79">
        <v>0</v>
      </c>
      <c r="L19" s="83">
        <v>1</v>
      </c>
      <c r="M19" s="79">
        <v>0</v>
      </c>
      <c r="N19" s="79">
        <v>0</v>
      </c>
      <c r="O19" s="79">
        <v>1</v>
      </c>
      <c r="P19" s="79">
        <v>0</v>
      </c>
      <c r="Q19" s="83">
        <v>1</v>
      </c>
      <c r="R19" s="78">
        <v>0</v>
      </c>
      <c r="S19" s="79">
        <v>0</v>
      </c>
      <c r="T19" s="79">
        <v>3</v>
      </c>
      <c r="U19" s="65">
        <v>-3</v>
      </c>
      <c r="V19" s="238"/>
      <c r="W19" s="67">
        <v>340</v>
      </c>
      <c r="X19" s="249"/>
    </row>
    <row r="20" spans="1:24" ht="22.5" customHeight="1" x14ac:dyDescent="0.15">
      <c r="A20" s="231" t="s">
        <v>7</v>
      </c>
      <c r="B20" s="222">
        <v>750</v>
      </c>
      <c r="C20" s="60" t="s">
        <v>10</v>
      </c>
      <c r="D20" s="64">
        <v>336</v>
      </c>
      <c r="E20" s="78">
        <v>1</v>
      </c>
      <c r="F20" s="225">
        <v>379</v>
      </c>
      <c r="G20" s="258">
        <v>-2</v>
      </c>
      <c r="H20" s="79">
        <v>0</v>
      </c>
      <c r="I20" s="79">
        <v>0</v>
      </c>
      <c r="J20" s="79">
        <v>1</v>
      </c>
      <c r="K20" s="79">
        <v>0</v>
      </c>
      <c r="L20" s="83">
        <v>1</v>
      </c>
      <c r="M20" s="79">
        <v>0</v>
      </c>
      <c r="N20" s="79">
        <v>0</v>
      </c>
      <c r="O20" s="79">
        <v>0</v>
      </c>
      <c r="P20" s="79">
        <v>0</v>
      </c>
      <c r="Q20" s="83">
        <v>0</v>
      </c>
      <c r="R20" s="78">
        <v>1</v>
      </c>
      <c r="S20" s="79">
        <v>0</v>
      </c>
      <c r="T20" s="79">
        <v>0</v>
      </c>
      <c r="U20" s="65">
        <v>0</v>
      </c>
      <c r="V20" s="238" t="s">
        <v>7</v>
      </c>
      <c r="W20" s="67">
        <v>335</v>
      </c>
      <c r="X20" s="248">
        <v>381</v>
      </c>
    </row>
    <row r="21" spans="1:24" ht="22.5" customHeight="1" x14ac:dyDescent="0.15">
      <c r="A21" s="231"/>
      <c r="B21" s="223"/>
      <c r="C21" s="60" t="s">
        <v>11</v>
      </c>
      <c r="D21" s="64">
        <v>414</v>
      </c>
      <c r="E21" s="78">
        <v>-1</v>
      </c>
      <c r="F21" s="226"/>
      <c r="G21" s="258"/>
      <c r="H21" s="79">
        <v>4</v>
      </c>
      <c r="I21" s="79">
        <v>0</v>
      </c>
      <c r="J21" s="79">
        <v>0</v>
      </c>
      <c r="K21" s="79">
        <v>0</v>
      </c>
      <c r="L21" s="83">
        <v>0</v>
      </c>
      <c r="M21" s="79">
        <v>3</v>
      </c>
      <c r="N21" s="79">
        <v>0</v>
      </c>
      <c r="O21" s="79">
        <v>0</v>
      </c>
      <c r="P21" s="79">
        <v>0</v>
      </c>
      <c r="Q21" s="83">
        <v>0</v>
      </c>
      <c r="R21" s="78">
        <v>0</v>
      </c>
      <c r="S21" s="79">
        <v>0</v>
      </c>
      <c r="T21" s="79">
        <v>2</v>
      </c>
      <c r="U21" s="65">
        <v>-2</v>
      </c>
      <c r="V21" s="238"/>
      <c r="W21" s="67">
        <v>415</v>
      </c>
      <c r="X21" s="249"/>
    </row>
    <row r="22" spans="1:24" ht="22.5" customHeight="1" x14ac:dyDescent="0.15">
      <c r="A22" s="231" t="s">
        <v>8</v>
      </c>
      <c r="B22" s="222">
        <v>3804</v>
      </c>
      <c r="C22" s="60" t="s">
        <v>10</v>
      </c>
      <c r="D22" s="64">
        <v>1757</v>
      </c>
      <c r="E22" s="78">
        <v>2</v>
      </c>
      <c r="F22" s="225">
        <v>1560</v>
      </c>
      <c r="G22" s="258">
        <v>7</v>
      </c>
      <c r="H22" s="79">
        <v>16</v>
      </c>
      <c r="I22" s="79">
        <v>2</v>
      </c>
      <c r="J22" s="79">
        <v>0</v>
      </c>
      <c r="K22" s="79">
        <v>0</v>
      </c>
      <c r="L22" s="83">
        <v>2</v>
      </c>
      <c r="M22" s="79">
        <v>12</v>
      </c>
      <c r="N22" s="79">
        <v>1</v>
      </c>
      <c r="O22" s="79">
        <v>0</v>
      </c>
      <c r="P22" s="79">
        <v>0</v>
      </c>
      <c r="Q22" s="83">
        <v>1</v>
      </c>
      <c r="R22" s="78">
        <v>1</v>
      </c>
      <c r="S22" s="79">
        <v>0</v>
      </c>
      <c r="T22" s="79">
        <v>3</v>
      </c>
      <c r="U22" s="65">
        <v>-3</v>
      </c>
      <c r="V22" s="238" t="s">
        <v>8</v>
      </c>
      <c r="W22" s="67">
        <v>1755</v>
      </c>
      <c r="X22" s="248">
        <v>1553</v>
      </c>
    </row>
    <row r="23" spans="1:24" ht="22.5" customHeight="1" x14ac:dyDescent="0.15">
      <c r="A23" s="231"/>
      <c r="B23" s="223"/>
      <c r="C23" s="60" t="s">
        <v>11</v>
      </c>
      <c r="D23" s="64">
        <v>2047</v>
      </c>
      <c r="E23" s="78">
        <v>8</v>
      </c>
      <c r="F23" s="226"/>
      <c r="G23" s="258"/>
      <c r="H23" s="79">
        <v>23</v>
      </c>
      <c r="I23" s="79">
        <v>1</v>
      </c>
      <c r="J23" s="79">
        <v>4</v>
      </c>
      <c r="K23" s="79">
        <v>0</v>
      </c>
      <c r="L23" s="83">
        <v>5</v>
      </c>
      <c r="M23" s="79">
        <v>15</v>
      </c>
      <c r="N23" s="79">
        <v>2</v>
      </c>
      <c r="O23" s="79">
        <v>2</v>
      </c>
      <c r="P23" s="79">
        <v>0</v>
      </c>
      <c r="Q23" s="83">
        <v>4</v>
      </c>
      <c r="R23" s="78">
        <v>1</v>
      </c>
      <c r="S23" s="79">
        <v>2</v>
      </c>
      <c r="T23" s="79">
        <v>3</v>
      </c>
      <c r="U23" s="65">
        <v>-1</v>
      </c>
      <c r="V23" s="238"/>
      <c r="W23" s="67">
        <v>2039</v>
      </c>
      <c r="X23" s="249"/>
    </row>
    <row r="24" spans="1:24" ht="22.5" customHeight="1" x14ac:dyDescent="0.15">
      <c r="A24" s="231" t="s">
        <v>9</v>
      </c>
      <c r="B24" s="222">
        <v>8442</v>
      </c>
      <c r="C24" s="60" t="s">
        <v>10</v>
      </c>
      <c r="D24" s="64">
        <v>4025</v>
      </c>
      <c r="E24" s="78">
        <v>-34</v>
      </c>
      <c r="F24" s="225">
        <v>3667</v>
      </c>
      <c r="G24" s="258">
        <v>-33</v>
      </c>
      <c r="H24" s="79">
        <v>3</v>
      </c>
      <c r="I24" s="79">
        <v>2</v>
      </c>
      <c r="J24" s="79">
        <v>30</v>
      </c>
      <c r="K24" s="79">
        <v>0</v>
      </c>
      <c r="L24" s="83">
        <v>32</v>
      </c>
      <c r="M24" s="79">
        <v>3</v>
      </c>
      <c r="N24" s="79">
        <v>5</v>
      </c>
      <c r="O24" s="79">
        <v>10</v>
      </c>
      <c r="P24" s="79">
        <v>41</v>
      </c>
      <c r="Q24" s="83">
        <v>56</v>
      </c>
      <c r="R24" s="78">
        <v>-24</v>
      </c>
      <c r="S24" s="79">
        <v>0</v>
      </c>
      <c r="T24" s="79">
        <v>10</v>
      </c>
      <c r="U24" s="65">
        <v>-10</v>
      </c>
      <c r="V24" s="238" t="s">
        <v>9</v>
      </c>
      <c r="W24" s="67">
        <v>4059</v>
      </c>
      <c r="X24" s="248">
        <v>3700</v>
      </c>
    </row>
    <row r="25" spans="1:24" ht="22.5" customHeight="1" thickBot="1" x14ac:dyDescent="0.2">
      <c r="A25" s="232"/>
      <c r="B25" s="237"/>
      <c r="C25" s="68" t="s">
        <v>11</v>
      </c>
      <c r="D25" s="69">
        <v>4417</v>
      </c>
      <c r="E25" s="80">
        <v>-18</v>
      </c>
      <c r="F25" s="227"/>
      <c r="G25" s="259"/>
      <c r="H25" s="81">
        <v>8</v>
      </c>
      <c r="I25" s="81">
        <v>0</v>
      </c>
      <c r="J25" s="81">
        <v>4</v>
      </c>
      <c r="K25" s="81">
        <v>0</v>
      </c>
      <c r="L25" s="70">
        <v>4</v>
      </c>
      <c r="M25" s="81">
        <v>6</v>
      </c>
      <c r="N25" s="81">
        <v>6</v>
      </c>
      <c r="O25" s="81">
        <v>2</v>
      </c>
      <c r="P25" s="81">
        <v>0</v>
      </c>
      <c r="Q25" s="70">
        <v>8</v>
      </c>
      <c r="R25" s="80">
        <v>-4</v>
      </c>
      <c r="S25" s="81">
        <v>4</v>
      </c>
      <c r="T25" s="81">
        <v>20</v>
      </c>
      <c r="U25" s="71">
        <v>-16</v>
      </c>
      <c r="V25" s="239"/>
      <c r="W25" s="72">
        <v>4435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B3" sqref="B3:B5"/>
      <selection pane="topRight" activeCell="B3" sqref="B3:B5"/>
      <selection pane="bottomLeft" activeCell="B3" sqref="B3:B5"/>
      <selection pane="bottomRight" activeCell="P12" sqref="P12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98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2.2518055555555554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48639</v>
      </c>
      <c r="C6" s="57" t="s">
        <v>10</v>
      </c>
      <c r="D6" s="82">
        <v>22931</v>
      </c>
      <c r="E6" s="78">
        <v>-51</v>
      </c>
      <c r="F6" s="228">
        <v>21600</v>
      </c>
      <c r="G6" s="228">
        <v>-27</v>
      </c>
      <c r="H6" s="82">
        <v>69</v>
      </c>
      <c r="I6" s="82">
        <v>17</v>
      </c>
      <c r="J6" s="82">
        <v>31</v>
      </c>
      <c r="K6" s="82">
        <v>0</v>
      </c>
      <c r="L6" s="82">
        <v>48</v>
      </c>
      <c r="M6" s="82">
        <v>69</v>
      </c>
      <c r="N6" s="82">
        <v>16</v>
      </c>
      <c r="O6" s="82">
        <v>22</v>
      </c>
      <c r="P6" s="82">
        <v>1</v>
      </c>
      <c r="Q6" s="82">
        <v>39</v>
      </c>
      <c r="R6" s="82">
        <v>9</v>
      </c>
      <c r="S6" s="82">
        <v>10</v>
      </c>
      <c r="T6" s="82">
        <v>70</v>
      </c>
      <c r="U6" s="58">
        <v>-60</v>
      </c>
      <c r="V6" s="254" t="s">
        <v>0</v>
      </c>
      <c r="W6" s="59">
        <v>22982</v>
      </c>
      <c r="X6" s="246">
        <v>21627</v>
      </c>
    </row>
    <row r="7" spans="1:24" ht="22.5" customHeight="1" x14ac:dyDescent="0.15">
      <c r="A7" s="235"/>
      <c r="B7" s="223"/>
      <c r="C7" s="60" t="s">
        <v>11</v>
      </c>
      <c r="D7" s="78">
        <v>25708</v>
      </c>
      <c r="E7" s="78">
        <v>-43</v>
      </c>
      <c r="F7" s="229"/>
      <c r="G7" s="229"/>
      <c r="H7" s="83">
        <v>57</v>
      </c>
      <c r="I7" s="83">
        <v>11</v>
      </c>
      <c r="J7" s="83">
        <v>35</v>
      </c>
      <c r="K7" s="83">
        <v>1</v>
      </c>
      <c r="L7" s="83">
        <v>47</v>
      </c>
      <c r="M7" s="83">
        <v>57</v>
      </c>
      <c r="N7" s="83">
        <v>16</v>
      </c>
      <c r="O7" s="83">
        <v>18</v>
      </c>
      <c r="P7" s="83">
        <v>0</v>
      </c>
      <c r="Q7" s="83">
        <v>34</v>
      </c>
      <c r="R7" s="78">
        <v>13</v>
      </c>
      <c r="S7" s="78">
        <v>7</v>
      </c>
      <c r="T7" s="78">
        <v>63</v>
      </c>
      <c r="U7" s="61">
        <v>-56</v>
      </c>
      <c r="V7" s="255"/>
      <c r="W7" s="62">
        <v>25751</v>
      </c>
      <c r="X7" s="247"/>
    </row>
    <row r="8" spans="1:24" ht="22.5" customHeight="1" x14ac:dyDescent="0.15">
      <c r="A8" s="236" t="s">
        <v>1</v>
      </c>
      <c r="B8" s="222">
        <v>5329</v>
      </c>
      <c r="C8" s="63" t="s">
        <v>10</v>
      </c>
      <c r="D8" s="64">
        <v>2427</v>
      </c>
      <c r="E8" s="78">
        <v>3</v>
      </c>
      <c r="F8" s="230">
        <v>2241</v>
      </c>
      <c r="G8" s="224">
        <v>-1</v>
      </c>
      <c r="H8" s="84">
        <v>8</v>
      </c>
      <c r="I8" s="84">
        <v>1</v>
      </c>
      <c r="J8" s="84">
        <v>1</v>
      </c>
      <c r="K8" s="84">
        <v>0</v>
      </c>
      <c r="L8" s="78">
        <v>2</v>
      </c>
      <c r="M8" s="84">
        <v>1</v>
      </c>
      <c r="N8" s="84">
        <v>0</v>
      </c>
      <c r="O8" s="84">
        <v>1</v>
      </c>
      <c r="P8" s="84">
        <v>0</v>
      </c>
      <c r="Q8" s="78">
        <v>1</v>
      </c>
      <c r="R8" s="78">
        <v>1</v>
      </c>
      <c r="S8" s="84">
        <v>1</v>
      </c>
      <c r="T8" s="84">
        <v>6</v>
      </c>
      <c r="U8" s="65">
        <v>-5</v>
      </c>
      <c r="V8" s="256" t="s">
        <v>1</v>
      </c>
      <c r="W8" s="66">
        <v>2424</v>
      </c>
      <c r="X8" s="249">
        <v>2242</v>
      </c>
    </row>
    <row r="9" spans="1:24" ht="22.5" customHeight="1" x14ac:dyDescent="0.15">
      <c r="A9" s="231"/>
      <c r="B9" s="223"/>
      <c r="C9" s="60" t="s">
        <v>11</v>
      </c>
      <c r="D9" s="64">
        <v>2902</v>
      </c>
      <c r="E9" s="78">
        <v>-4</v>
      </c>
      <c r="F9" s="226"/>
      <c r="G9" s="258"/>
      <c r="H9" s="79">
        <v>10</v>
      </c>
      <c r="I9" s="79">
        <v>0</v>
      </c>
      <c r="J9" s="79">
        <v>2</v>
      </c>
      <c r="K9" s="79">
        <v>0</v>
      </c>
      <c r="L9" s="83">
        <v>2</v>
      </c>
      <c r="M9" s="79">
        <v>6</v>
      </c>
      <c r="N9" s="79">
        <v>0</v>
      </c>
      <c r="O9" s="79">
        <v>2</v>
      </c>
      <c r="P9" s="79">
        <v>0</v>
      </c>
      <c r="Q9" s="83">
        <v>2</v>
      </c>
      <c r="R9" s="78">
        <v>0</v>
      </c>
      <c r="S9" s="79">
        <v>0</v>
      </c>
      <c r="T9" s="79">
        <v>8</v>
      </c>
      <c r="U9" s="65">
        <v>-8</v>
      </c>
      <c r="V9" s="238"/>
      <c r="W9" s="66">
        <v>2906</v>
      </c>
      <c r="X9" s="257"/>
    </row>
    <row r="10" spans="1:24" ht="22.5" customHeight="1" x14ac:dyDescent="0.15">
      <c r="A10" s="231" t="s">
        <v>2</v>
      </c>
      <c r="B10" s="222">
        <v>17853</v>
      </c>
      <c r="C10" s="60" t="s">
        <v>10</v>
      </c>
      <c r="D10" s="64">
        <v>8417</v>
      </c>
      <c r="E10" s="78">
        <v>-14</v>
      </c>
      <c r="F10" s="225">
        <v>8002</v>
      </c>
      <c r="G10" s="258">
        <v>-10</v>
      </c>
      <c r="H10" s="79">
        <v>26</v>
      </c>
      <c r="I10" s="79">
        <v>6</v>
      </c>
      <c r="J10" s="79">
        <v>14</v>
      </c>
      <c r="K10" s="79">
        <v>0</v>
      </c>
      <c r="L10" s="83">
        <v>20</v>
      </c>
      <c r="M10" s="79">
        <v>26</v>
      </c>
      <c r="N10" s="79">
        <v>9</v>
      </c>
      <c r="O10" s="79">
        <v>15</v>
      </c>
      <c r="P10" s="79">
        <v>0</v>
      </c>
      <c r="Q10" s="83">
        <v>24</v>
      </c>
      <c r="R10" s="78">
        <v>-4</v>
      </c>
      <c r="S10" s="79">
        <v>5</v>
      </c>
      <c r="T10" s="79">
        <v>15</v>
      </c>
      <c r="U10" s="65">
        <v>-10</v>
      </c>
      <c r="V10" s="238" t="s">
        <v>2</v>
      </c>
      <c r="W10" s="67">
        <v>8431</v>
      </c>
      <c r="X10" s="248">
        <v>8012</v>
      </c>
    </row>
    <row r="11" spans="1:24" ht="22.5" customHeight="1" x14ac:dyDescent="0.15">
      <c r="A11" s="231"/>
      <c r="B11" s="223"/>
      <c r="C11" s="60" t="s">
        <v>11</v>
      </c>
      <c r="D11" s="64">
        <v>9436</v>
      </c>
      <c r="E11" s="78">
        <v>-11</v>
      </c>
      <c r="F11" s="226"/>
      <c r="G11" s="258"/>
      <c r="H11" s="79">
        <v>24</v>
      </c>
      <c r="I11" s="79">
        <v>6</v>
      </c>
      <c r="J11" s="79">
        <v>6</v>
      </c>
      <c r="K11" s="79">
        <v>1</v>
      </c>
      <c r="L11" s="83">
        <v>13</v>
      </c>
      <c r="M11" s="79">
        <v>23</v>
      </c>
      <c r="N11" s="79">
        <v>8</v>
      </c>
      <c r="O11" s="79">
        <v>4</v>
      </c>
      <c r="P11" s="79">
        <v>0</v>
      </c>
      <c r="Q11" s="83">
        <v>12</v>
      </c>
      <c r="R11" s="78">
        <v>1</v>
      </c>
      <c r="S11" s="79">
        <v>6</v>
      </c>
      <c r="T11" s="79">
        <v>19</v>
      </c>
      <c r="U11" s="65">
        <v>-13</v>
      </c>
      <c r="V11" s="238"/>
      <c r="W11" s="67">
        <v>9447</v>
      </c>
      <c r="X11" s="249"/>
    </row>
    <row r="12" spans="1:24" ht="22.5" customHeight="1" x14ac:dyDescent="0.15">
      <c r="A12" s="231" t="s">
        <v>3</v>
      </c>
      <c r="B12" s="222">
        <v>4510</v>
      </c>
      <c r="C12" s="60" t="s">
        <v>10</v>
      </c>
      <c r="D12" s="64">
        <v>2080</v>
      </c>
      <c r="E12" s="78">
        <v>-3</v>
      </c>
      <c r="F12" s="225">
        <v>2327</v>
      </c>
      <c r="G12" s="258">
        <v>-4</v>
      </c>
      <c r="H12" s="79">
        <v>8</v>
      </c>
      <c r="I12" s="79">
        <v>5</v>
      </c>
      <c r="J12" s="79">
        <v>3</v>
      </c>
      <c r="K12" s="79">
        <v>0</v>
      </c>
      <c r="L12" s="83">
        <v>8</v>
      </c>
      <c r="M12" s="79">
        <v>9</v>
      </c>
      <c r="N12" s="79">
        <v>2</v>
      </c>
      <c r="O12" s="79">
        <v>0</v>
      </c>
      <c r="P12" s="79">
        <v>0</v>
      </c>
      <c r="Q12" s="83">
        <v>2</v>
      </c>
      <c r="R12" s="78">
        <v>6</v>
      </c>
      <c r="S12" s="79">
        <v>0</v>
      </c>
      <c r="T12" s="79">
        <v>8</v>
      </c>
      <c r="U12" s="65">
        <v>-8</v>
      </c>
      <c r="V12" s="238" t="s">
        <v>3</v>
      </c>
      <c r="W12" s="67">
        <v>2083</v>
      </c>
      <c r="X12" s="248">
        <v>2331</v>
      </c>
    </row>
    <row r="13" spans="1:24" ht="22.5" customHeight="1" x14ac:dyDescent="0.15">
      <c r="A13" s="231"/>
      <c r="B13" s="223"/>
      <c r="C13" s="60" t="s">
        <v>11</v>
      </c>
      <c r="D13" s="64">
        <v>2430</v>
      </c>
      <c r="E13" s="78">
        <v>-12</v>
      </c>
      <c r="F13" s="226"/>
      <c r="G13" s="258"/>
      <c r="H13" s="79">
        <v>8</v>
      </c>
      <c r="I13" s="79">
        <v>1</v>
      </c>
      <c r="J13" s="79">
        <v>1</v>
      </c>
      <c r="K13" s="79">
        <v>0</v>
      </c>
      <c r="L13" s="83">
        <v>2</v>
      </c>
      <c r="M13" s="79">
        <v>8</v>
      </c>
      <c r="N13" s="79">
        <v>4</v>
      </c>
      <c r="O13" s="79">
        <v>1</v>
      </c>
      <c r="P13" s="79">
        <v>0</v>
      </c>
      <c r="Q13" s="83">
        <v>5</v>
      </c>
      <c r="R13" s="78">
        <v>-3</v>
      </c>
      <c r="S13" s="79">
        <v>0</v>
      </c>
      <c r="T13" s="79">
        <v>9</v>
      </c>
      <c r="U13" s="65">
        <v>-9</v>
      </c>
      <c r="V13" s="238"/>
      <c r="W13" s="67">
        <v>2442</v>
      </c>
      <c r="X13" s="249"/>
    </row>
    <row r="14" spans="1:24" ht="22.5" customHeight="1" x14ac:dyDescent="0.15">
      <c r="A14" s="231" t="s">
        <v>4</v>
      </c>
      <c r="B14" s="222">
        <v>4516</v>
      </c>
      <c r="C14" s="60" t="s">
        <v>10</v>
      </c>
      <c r="D14" s="64">
        <v>2208</v>
      </c>
      <c r="E14" s="78">
        <v>-6</v>
      </c>
      <c r="F14" s="225">
        <v>1705</v>
      </c>
      <c r="G14" s="258">
        <v>-3</v>
      </c>
      <c r="H14" s="79">
        <v>10</v>
      </c>
      <c r="I14" s="79">
        <v>1</v>
      </c>
      <c r="J14" s="79">
        <v>1</v>
      </c>
      <c r="K14" s="79">
        <v>0</v>
      </c>
      <c r="L14" s="83">
        <v>2</v>
      </c>
      <c r="M14" s="79">
        <v>7</v>
      </c>
      <c r="N14" s="79">
        <v>3</v>
      </c>
      <c r="O14" s="79">
        <v>2</v>
      </c>
      <c r="P14" s="79">
        <v>0</v>
      </c>
      <c r="Q14" s="83">
        <v>5</v>
      </c>
      <c r="R14" s="78">
        <v>-3</v>
      </c>
      <c r="S14" s="79">
        <v>1</v>
      </c>
      <c r="T14" s="79">
        <v>7</v>
      </c>
      <c r="U14" s="65">
        <v>-6</v>
      </c>
      <c r="V14" s="238" t="s">
        <v>4</v>
      </c>
      <c r="W14" s="67">
        <v>2214</v>
      </c>
      <c r="X14" s="248">
        <v>1708</v>
      </c>
    </row>
    <row r="15" spans="1:24" ht="22.5" customHeight="1" x14ac:dyDescent="0.15">
      <c r="A15" s="231"/>
      <c r="B15" s="223"/>
      <c r="C15" s="60" t="s">
        <v>11</v>
      </c>
      <c r="D15" s="64">
        <v>2308</v>
      </c>
      <c r="E15" s="78">
        <v>2</v>
      </c>
      <c r="F15" s="226"/>
      <c r="G15" s="258"/>
      <c r="H15" s="79">
        <v>4</v>
      </c>
      <c r="I15" s="79">
        <v>4</v>
      </c>
      <c r="J15" s="79">
        <v>3</v>
      </c>
      <c r="K15" s="79">
        <v>0</v>
      </c>
      <c r="L15" s="83">
        <v>7</v>
      </c>
      <c r="M15" s="79">
        <v>4</v>
      </c>
      <c r="N15" s="79">
        <v>0</v>
      </c>
      <c r="O15" s="79">
        <v>2</v>
      </c>
      <c r="P15" s="79">
        <v>0</v>
      </c>
      <c r="Q15" s="83">
        <v>2</v>
      </c>
      <c r="R15" s="78">
        <v>5</v>
      </c>
      <c r="S15" s="79">
        <v>1</v>
      </c>
      <c r="T15" s="79">
        <v>4</v>
      </c>
      <c r="U15" s="65">
        <v>-3</v>
      </c>
      <c r="V15" s="238"/>
      <c r="W15" s="67">
        <v>2306</v>
      </c>
      <c r="X15" s="249"/>
    </row>
    <row r="16" spans="1:24" ht="22.5" customHeight="1" x14ac:dyDescent="0.15">
      <c r="A16" s="231" t="s">
        <v>5</v>
      </c>
      <c r="B16" s="222">
        <v>2791</v>
      </c>
      <c r="C16" s="60" t="s">
        <v>10</v>
      </c>
      <c r="D16" s="64">
        <v>1365</v>
      </c>
      <c r="E16" s="78">
        <v>-11</v>
      </c>
      <c r="F16" s="225">
        <v>1396</v>
      </c>
      <c r="G16" s="258">
        <v>-3</v>
      </c>
      <c r="H16" s="79">
        <v>2</v>
      </c>
      <c r="I16" s="79">
        <v>0</v>
      </c>
      <c r="J16" s="79">
        <v>4</v>
      </c>
      <c r="K16" s="79">
        <v>0</v>
      </c>
      <c r="L16" s="83">
        <v>4</v>
      </c>
      <c r="M16" s="79">
        <v>6</v>
      </c>
      <c r="N16" s="79">
        <v>2</v>
      </c>
      <c r="O16" s="79">
        <v>0</v>
      </c>
      <c r="P16" s="79">
        <v>0</v>
      </c>
      <c r="Q16" s="83">
        <v>2</v>
      </c>
      <c r="R16" s="78">
        <v>2</v>
      </c>
      <c r="S16" s="79">
        <v>0</v>
      </c>
      <c r="T16" s="79">
        <v>9</v>
      </c>
      <c r="U16" s="65">
        <v>-9</v>
      </c>
      <c r="V16" s="238" t="s">
        <v>5</v>
      </c>
      <c r="W16" s="67">
        <v>1376</v>
      </c>
      <c r="X16" s="248">
        <v>1399</v>
      </c>
    </row>
    <row r="17" spans="1:24" ht="22.5" customHeight="1" x14ac:dyDescent="0.15">
      <c r="A17" s="231"/>
      <c r="B17" s="223"/>
      <c r="C17" s="60" t="s">
        <v>11</v>
      </c>
      <c r="D17" s="64">
        <v>1426</v>
      </c>
      <c r="E17" s="78">
        <v>-9</v>
      </c>
      <c r="F17" s="226"/>
      <c r="G17" s="258"/>
      <c r="H17" s="79">
        <v>3</v>
      </c>
      <c r="I17" s="79">
        <v>0</v>
      </c>
      <c r="J17" s="79">
        <v>7</v>
      </c>
      <c r="K17" s="79">
        <v>0</v>
      </c>
      <c r="L17" s="83">
        <v>7</v>
      </c>
      <c r="M17" s="79">
        <v>7</v>
      </c>
      <c r="N17" s="79">
        <v>1</v>
      </c>
      <c r="O17" s="79">
        <v>4</v>
      </c>
      <c r="P17" s="79">
        <v>0</v>
      </c>
      <c r="Q17" s="83">
        <v>5</v>
      </c>
      <c r="R17" s="78">
        <v>2</v>
      </c>
      <c r="S17" s="79">
        <v>0</v>
      </c>
      <c r="T17" s="79">
        <v>7</v>
      </c>
      <c r="U17" s="65">
        <v>-7</v>
      </c>
      <c r="V17" s="238"/>
      <c r="W17" s="67">
        <v>1435</v>
      </c>
      <c r="X17" s="249"/>
    </row>
    <row r="18" spans="1:24" ht="22.5" customHeight="1" x14ac:dyDescent="0.15">
      <c r="A18" s="231" t="s">
        <v>6</v>
      </c>
      <c r="B18" s="222">
        <v>671</v>
      </c>
      <c r="C18" s="60" t="s">
        <v>10</v>
      </c>
      <c r="D18" s="64">
        <v>335</v>
      </c>
      <c r="E18" s="78">
        <v>-1</v>
      </c>
      <c r="F18" s="225">
        <v>328</v>
      </c>
      <c r="G18" s="258">
        <v>-1</v>
      </c>
      <c r="H18" s="79">
        <v>0</v>
      </c>
      <c r="I18" s="79">
        <v>0</v>
      </c>
      <c r="J18" s="79">
        <v>0</v>
      </c>
      <c r="K18" s="79">
        <v>0</v>
      </c>
      <c r="L18" s="83">
        <v>0</v>
      </c>
      <c r="M18" s="79">
        <v>0</v>
      </c>
      <c r="N18" s="79">
        <v>0</v>
      </c>
      <c r="O18" s="79">
        <v>1</v>
      </c>
      <c r="P18" s="79">
        <v>0</v>
      </c>
      <c r="Q18" s="83">
        <v>1</v>
      </c>
      <c r="R18" s="78">
        <v>-1</v>
      </c>
      <c r="S18" s="79">
        <v>0</v>
      </c>
      <c r="T18" s="79">
        <v>0</v>
      </c>
      <c r="U18" s="65">
        <v>0</v>
      </c>
      <c r="V18" s="238" t="s">
        <v>6</v>
      </c>
      <c r="W18" s="67">
        <v>336</v>
      </c>
      <c r="X18" s="248">
        <v>329</v>
      </c>
    </row>
    <row r="19" spans="1:24" ht="22.5" customHeight="1" x14ac:dyDescent="0.15">
      <c r="A19" s="231"/>
      <c r="B19" s="223"/>
      <c r="C19" s="60" t="s">
        <v>11</v>
      </c>
      <c r="D19" s="64">
        <v>336</v>
      </c>
      <c r="E19" s="78">
        <v>-1</v>
      </c>
      <c r="F19" s="226"/>
      <c r="G19" s="258"/>
      <c r="H19" s="79">
        <v>0</v>
      </c>
      <c r="I19" s="79">
        <v>0</v>
      </c>
      <c r="J19" s="79">
        <v>2</v>
      </c>
      <c r="K19" s="79">
        <v>0</v>
      </c>
      <c r="L19" s="83">
        <v>2</v>
      </c>
      <c r="M19" s="79">
        <v>1</v>
      </c>
      <c r="N19" s="79">
        <v>0</v>
      </c>
      <c r="O19" s="79">
        <v>0</v>
      </c>
      <c r="P19" s="79">
        <v>0</v>
      </c>
      <c r="Q19" s="83">
        <v>0</v>
      </c>
      <c r="R19" s="78">
        <v>2</v>
      </c>
      <c r="S19" s="79">
        <v>0</v>
      </c>
      <c r="T19" s="79">
        <v>2</v>
      </c>
      <c r="U19" s="65">
        <v>-2</v>
      </c>
      <c r="V19" s="238"/>
      <c r="W19" s="67">
        <v>337</v>
      </c>
      <c r="X19" s="249"/>
    </row>
    <row r="20" spans="1:24" ht="22.5" customHeight="1" x14ac:dyDescent="0.15">
      <c r="A20" s="231" t="s">
        <v>7</v>
      </c>
      <c r="B20" s="222">
        <v>754</v>
      </c>
      <c r="C20" s="60" t="s">
        <v>10</v>
      </c>
      <c r="D20" s="64">
        <v>341</v>
      </c>
      <c r="E20" s="78">
        <v>5</v>
      </c>
      <c r="F20" s="225">
        <v>382</v>
      </c>
      <c r="G20" s="258">
        <v>3</v>
      </c>
      <c r="H20" s="79">
        <v>2</v>
      </c>
      <c r="I20" s="79">
        <v>2</v>
      </c>
      <c r="J20" s="79">
        <v>1</v>
      </c>
      <c r="K20" s="79">
        <v>0</v>
      </c>
      <c r="L20" s="83">
        <v>3</v>
      </c>
      <c r="M20" s="79">
        <v>0</v>
      </c>
      <c r="N20" s="79">
        <v>0</v>
      </c>
      <c r="O20" s="79">
        <v>0</v>
      </c>
      <c r="P20" s="79">
        <v>0</v>
      </c>
      <c r="Q20" s="83">
        <v>0</v>
      </c>
      <c r="R20" s="78">
        <v>3</v>
      </c>
      <c r="S20" s="79">
        <v>0</v>
      </c>
      <c r="T20" s="79">
        <v>0</v>
      </c>
      <c r="U20" s="65">
        <v>0</v>
      </c>
      <c r="V20" s="238" t="s">
        <v>7</v>
      </c>
      <c r="W20" s="67">
        <v>336</v>
      </c>
      <c r="X20" s="248">
        <v>379</v>
      </c>
    </row>
    <row r="21" spans="1:24" ht="22.5" customHeight="1" x14ac:dyDescent="0.15">
      <c r="A21" s="231"/>
      <c r="B21" s="223"/>
      <c r="C21" s="60" t="s">
        <v>11</v>
      </c>
      <c r="D21" s="64">
        <v>413</v>
      </c>
      <c r="E21" s="78">
        <v>-1</v>
      </c>
      <c r="F21" s="226"/>
      <c r="G21" s="258"/>
      <c r="H21" s="79">
        <v>1</v>
      </c>
      <c r="I21" s="79">
        <v>0</v>
      </c>
      <c r="J21" s="79">
        <v>0</v>
      </c>
      <c r="K21" s="79">
        <v>0</v>
      </c>
      <c r="L21" s="83">
        <v>0</v>
      </c>
      <c r="M21" s="79">
        <v>0</v>
      </c>
      <c r="N21" s="79">
        <v>1</v>
      </c>
      <c r="O21" s="79">
        <v>0</v>
      </c>
      <c r="P21" s="79">
        <v>0</v>
      </c>
      <c r="Q21" s="83">
        <v>1</v>
      </c>
      <c r="R21" s="78">
        <v>-1</v>
      </c>
      <c r="S21" s="79">
        <v>0</v>
      </c>
      <c r="T21" s="79">
        <v>1</v>
      </c>
      <c r="U21" s="65">
        <v>-1</v>
      </c>
      <c r="V21" s="238"/>
      <c r="W21" s="67">
        <v>414</v>
      </c>
      <c r="X21" s="249"/>
    </row>
    <row r="22" spans="1:24" ht="22.5" customHeight="1" x14ac:dyDescent="0.15">
      <c r="A22" s="231" t="s">
        <v>8</v>
      </c>
      <c r="B22" s="222">
        <v>3789</v>
      </c>
      <c r="C22" s="60" t="s">
        <v>10</v>
      </c>
      <c r="D22" s="64">
        <v>1742</v>
      </c>
      <c r="E22" s="78">
        <v>-15</v>
      </c>
      <c r="F22" s="225">
        <v>1557</v>
      </c>
      <c r="G22" s="258">
        <v>-3</v>
      </c>
      <c r="H22" s="79">
        <v>2</v>
      </c>
      <c r="I22" s="79">
        <v>1</v>
      </c>
      <c r="J22" s="79">
        <v>1</v>
      </c>
      <c r="K22" s="79">
        <v>0</v>
      </c>
      <c r="L22" s="83">
        <v>2</v>
      </c>
      <c r="M22" s="79">
        <v>7</v>
      </c>
      <c r="N22" s="79">
        <v>0</v>
      </c>
      <c r="O22" s="79">
        <v>1</v>
      </c>
      <c r="P22" s="79">
        <v>0</v>
      </c>
      <c r="Q22" s="83">
        <v>1</v>
      </c>
      <c r="R22" s="78">
        <v>1</v>
      </c>
      <c r="S22" s="79">
        <v>1</v>
      </c>
      <c r="T22" s="79">
        <v>12</v>
      </c>
      <c r="U22" s="65">
        <v>-11</v>
      </c>
      <c r="V22" s="238" t="s">
        <v>8</v>
      </c>
      <c r="W22" s="67">
        <v>1757</v>
      </c>
      <c r="X22" s="248">
        <v>1560</v>
      </c>
    </row>
    <row r="23" spans="1:24" ht="22.5" customHeight="1" x14ac:dyDescent="0.15">
      <c r="A23" s="231"/>
      <c r="B23" s="223"/>
      <c r="C23" s="60" t="s">
        <v>11</v>
      </c>
      <c r="D23" s="64">
        <v>2047</v>
      </c>
      <c r="E23" s="78">
        <v>0</v>
      </c>
      <c r="F23" s="226"/>
      <c r="G23" s="258"/>
      <c r="H23" s="79">
        <v>2</v>
      </c>
      <c r="I23" s="79">
        <v>0</v>
      </c>
      <c r="J23" s="79">
        <v>12</v>
      </c>
      <c r="K23" s="79">
        <v>0</v>
      </c>
      <c r="L23" s="83">
        <v>12</v>
      </c>
      <c r="M23" s="79">
        <v>4</v>
      </c>
      <c r="N23" s="79">
        <v>2</v>
      </c>
      <c r="O23" s="79">
        <v>3</v>
      </c>
      <c r="P23" s="79">
        <v>0</v>
      </c>
      <c r="Q23" s="83">
        <v>5</v>
      </c>
      <c r="R23" s="78">
        <v>7</v>
      </c>
      <c r="S23" s="79">
        <v>0</v>
      </c>
      <c r="T23" s="79">
        <v>5</v>
      </c>
      <c r="U23" s="65">
        <v>-5</v>
      </c>
      <c r="V23" s="238"/>
      <c r="W23" s="67">
        <v>2047</v>
      </c>
      <c r="X23" s="249"/>
    </row>
    <row r="24" spans="1:24" ht="22.5" customHeight="1" x14ac:dyDescent="0.15">
      <c r="A24" s="231" t="s">
        <v>9</v>
      </c>
      <c r="B24" s="222">
        <v>8426</v>
      </c>
      <c r="C24" s="60" t="s">
        <v>10</v>
      </c>
      <c r="D24" s="64">
        <v>4016</v>
      </c>
      <c r="E24" s="78">
        <v>-9</v>
      </c>
      <c r="F24" s="225">
        <v>3662</v>
      </c>
      <c r="G24" s="258">
        <v>-5</v>
      </c>
      <c r="H24" s="79">
        <v>11</v>
      </c>
      <c r="I24" s="79">
        <v>1</v>
      </c>
      <c r="J24" s="79">
        <v>6</v>
      </c>
      <c r="K24" s="79">
        <v>0</v>
      </c>
      <c r="L24" s="83">
        <v>7</v>
      </c>
      <c r="M24" s="79">
        <v>13</v>
      </c>
      <c r="N24" s="79">
        <v>0</v>
      </c>
      <c r="O24" s="79">
        <v>2</v>
      </c>
      <c r="P24" s="79">
        <v>1</v>
      </c>
      <c r="Q24" s="83">
        <v>3</v>
      </c>
      <c r="R24" s="78">
        <v>4</v>
      </c>
      <c r="S24" s="79">
        <v>2</v>
      </c>
      <c r="T24" s="79">
        <v>13</v>
      </c>
      <c r="U24" s="65">
        <v>-11</v>
      </c>
      <c r="V24" s="238" t="s">
        <v>9</v>
      </c>
      <c r="W24" s="67">
        <v>4025</v>
      </c>
      <c r="X24" s="248">
        <v>3667</v>
      </c>
    </row>
    <row r="25" spans="1:24" ht="22.5" customHeight="1" thickBot="1" x14ac:dyDescent="0.2">
      <c r="A25" s="232"/>
      <c r="B25" s="237"/>
      <c r="C25" s="68" t="s">
        <v>11</v>
      </c>
      <c r="D25" s="69">
        <v>4410</v>
      </c>
      <c r="E25" s="80">
        <v>-7</v>
      </c>
      <c r="F25" s="227"/>
      <c r="G25" s="259"/>
      <c r="H25" s="81">
        <v>5</v>
      </c>
      <c r="I25" s="81">
        <v>0</v>
      </c>
      <c r="J25" s="81">
        <v>2</v>
      </c>
      <c r="K25" s="81">
        <v>0</v>
      </c>
      <c r="L25" s="70">
        <v>2</v>
      </c>
      <c r="M25" s="81">
        <v>4</v>
      </c>
      <c r="N25" s="81">
        <v>0</v>
      </c>
      <c r="O25" s="81">
        <v>2</v>
      </c>
      <c r="P25" s="81">
        <v>0</v>
      </c>
      <c r="Q25" s="70">
        <v>2</v>
      </c>
      <c r="R25" s="80">
        <v>0</v>
      </c>
      <c r="S25" s="81">
        <v>0</v>
      </c>
      <c r="T25" s="81">
        <v>8</v>
      </c>
      <c r="U25" s="71">
        <v>-8</v>
      </c>
      <c r="V25" s="239"/>
      <c r="W25" s="72">
        <v>4417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B3" sqref="B3:B5"/>
      <selection pane="topRight" activeCell="B3" sqref="B3:B5"/>
      <selection pane="bottomLeft" activeCell="B3" sqref="B3:B5"/>
      <selection pane="bottomRight" activeCell="J15" sqref="J15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99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f>B6/F6</f>
        <v>2.2530277017307783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" t="s">
        <v>12</v>
      </c>
      <c r="I5" s="11" t="s">
        <v>13</v>
      </c>
      <c r="J5" s="11" t="s">
        <v>14</v>
      </c>
      <c r="K5" s="11" t="s">
        <v>15</v>
      </c>
      <c r="L5" s="203"/>
      <c r="M5" s="11" t="s">
        <v>12</v>
      </c>
      <c r="N5" s="11" t="s">
        <v>13</v>
      </c>
      <c r="O5" s="11" t="s">
        <v>14</v>
      </c>
      <c r="P5" s="11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48555</v>
      </c>
      <c r="C6" s="57" t="s">
        <v>10</v>
      </c>
      <c r="D6" s="82">
        <f>SUMIF(C8:C44,"男",D8:D44)</f>
        <v>22902</v>
      </c>
      <c r="E6" s="78">
        <f>H6+I6+J6+K6-M6-N6-O6-P6+S6-T6</f>
        <v>-29</v>
      </c>
      <c r="F6" s="228">
        <f>X6+G6</f>
        <v>21551</v>
      </c>
      <c r="G6" s="228">
        <f>SUM(G8:G25)</f>
        <v>-49</v>
      </c>
      <c r="H6" s="82">
        <f>SUMIF(C8:C44,"男",H8:H44)</f>
        <v>88</v>
      </c>
      <c r="I6" s="82">
        <f>SUMIF(C8:C44,"男",I8:I44)</f>
        <v>24</v>
      </c>
      <c r="J6" s="82">
        <f>SUMIF(C8:C44,"男",J8:J44)</f>
        <v>26</v>
      </c>
      <c r="K6" s="82">
        <f>SUMIF(C8:C44,"男",K8:K44)</f>
        <v>0</v>
      </c>
      <c r="L6" s="82">
        <f>SUM(I6:K6)</f>
        <v>50</v>
      </c>
      <c r="M6" s="82">
        <f>SUMIF(C8:C44,"男",M8:M44)</f>
        <v>88</v>
      </c>
      <c r="N6" s="82">
        <f>SUMIF(C8:C44,"男",N8:N44)</f>
        <v>20</v>
      </c>
      <c r="O6" s="82">
        <f>SUMIF(C8:C44,"男",O8:O44)</f>
        <v>26</v>
      </c>
      <c r="P6" s="82">
        <f>SUMIF(C8:C44,"男",P8:P44)</f>
        <v>0</v>
      </c>
      <c r="Q6" s="82">
        <f>SUM(N6:P6)</f>
        <v>46</v>
      </c>
      <c r="R6" s="82">
        <f>SUM(L6-Q6)</f>
        <v>4</v>
      </c>
      <c r="S6" s="82">
        <f>SUMIF(C8:C44,"男",S8:S44)</f>
        <v>5</v>
      </c>
      <c r="T6" s="82">
        <f>SUMIF(C8:C44,"男",T8:T44)</f>
        <v>38</v>
      </c>
      <c r="U6" s="58">
        <f>SUM(S6-T6)</f>
        <v>-33</v>
      </c>
      <c r="V6" s="254" t="s">
        <v>0</v>
      </c>
      <c r="W6" s="59">
        <f>SUMIF(C8:C25,"男",W8:W25)</f>
        <v>22931</v>
      </c>
      <c r="X6" s="246">
        <f>SUM(X8:X25)</f>
        <v>21600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25653</v>
      </c>
      <c r="E7" s="78">
        <f>H7+I7+J7+K7-M7-N7-O7-P7+S7-T7</f>
        <v>-55</v>
      </c>
      <c r="F7" s="229"/>
      <c r="G7" s="229"/>
      <c r="H7" s="83">
        <f>SUMIF(C8:C45,"女",H8:H45)</f>
        <v>92</v>
      </c>
      <c r="I7" s="83">
        <f>SUMIF(C8:C45,"女",I8:I45)</f>
        <v>18</v>
      </c>
      <c r="J7" s="83">
        <f>SUMIF(C8:C45,"女",J8:J45)</f>
        <v>16</v>
      </c>
      <c r="K7" s="83">
        <f>SUMIF(C8:C45,"女",K8:K45)</f>
        <v>1</v>
      </c>
      <c r="L7" s="83">
        <f t="shared" ref="L7:L25" si="0">SUM(I7:K7)</f>
        <v>35</v>
      </c>
      <c r="M7" s="83">
        <f>SUMIF(C8:C45,"女",M8:M45)</f>
        <v>92</v>
      </c>
      <c r="N7" s="83">
        <f>SUMIF(C8:C45,"女",N8:N45)</f>
        <v>26</v>
      </c>
      <c r="O7" s="83">
        <f>SUMIF(C8:C45,"女",O8:O45)</f>
        <v>20</v>
      </c>
      <c r="P7" s="83">
        <f>SUMIF(C8:C45,"女",P8:P45)</f>
        <v>1</v>
      </c>
      <c r="Q7" s="83">
        <f t="shared" ref="Q7:Q25" si="1">SUM(N7:P7)</f>
        <v>47</v>
      </c>
      <c r="R7" s="78">
        <f>SUM(L7-Q7)</f>
        <v>-12</v>
      </c>
      <c r="S7" s="78">
        <f>SUMIF(C8:C45,"女",S8:S45)</f>
        <v>7</v>
      </c>
      <c r="T7" s="78">
        <f>SUMIF(C8:C44,"女",T8:T45)</f>
        <v>50</v>
      </c>
      <c r="U7" s="61">
        <f>SUM(S7-T7)</f>
        <v>-43</v>
      </c>
      <c r="V7" s="255"/>
      <c r="W7" s="62">
        <f>SUMIF(C8:C25,"女",W8:W25)</f>
        <v>25708</v>
      </c>
      <c r="X7" s="247"/>
    </row>
    <row r="8" spans="1:24" ht="22.5" customHeight="1" x14ac:dyDescent="0.15">
      <c r="A8" s="236" t="s">
        <v>1</v>
      </c>
      <c r="B8" s="222">
        <f>SUM(D8+D9)</f>
        <v>5314</v>
      </c>
      <c r="C8" s="63" t="s">
        <v>10</v>
      </c>
      <c r="D8" s="64">
        <f>E8+W8</f>
        <v>2422</v>
      </c>
      <c r="E8" s="78">
        <f>H8+I8+J8+K8-M8-N8-O8-P8+S8-T8</f>
        <v>-5</v>
      </c>
      <c r="F8" s="230">
        <f>X8+G8</f>
        <v>2237</v>
      </c>
      <c r="G8" s="224">
        <v>-4</v>
      </c>
      <c r="H8" s="84">
        <v>3</v>
      </c>
      <c r="I8" s="84">
        <v>0</v>
      </c>
      <c r="J8" s="84">
        <v>3</v>
      </c>
      <c r="K8" s="84">
        <v>0</v>
      </c>
      <c r="L8" s="78">
        <f t="shared" si="0"/>
        <v>3</v>
      </c>
      <c r="M8" s="84">
        <v>7</v>
      </c>
      <c r="N8" s="84">
        <v>1</v>
      </c>
      <c r="O8" s="84">
        <v>2</v>
      </c>
      <c r="P8" s="84">
        <v>0</v>
      </c>
      <c r="Q8" s="78">
        <f t="shared" si="1"/>
        <v>3</v>
      </c>
      <c r="R8" s="78">
        <f>SUM(L8-Q8)</f>
        <v>0</v>
      </c>
      <c r="S8" s="84">
        <v>1</v>
      </c>
      <c r="T8" s="84">
        <v>2</v>
      </c>
      <c r="U8" s="65">
        <f>SUM(S8-T8)</f>
        <v>-1</v>
      </c>
      <c r="V8" s="256" t="s">
        <v>1</v>
      </c>
      <c r="W8" s="66">
        <f>'２月'!D8</f>
        <v>2427</v>
      </c>
      <c r="X8" s="249">
        <f>'２月'!F8:F9</f>
        <v>2241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2892</v>
      </c>
      <c r="E9" s="78">
        <f>H9+I9+J9+K9-M9-N9-O9-P9+S9-T9</f>
        <v>-10</v>
      </c>
      <c r="F9" s="226"/>
      <c r="G9" s="258"/>
      <c r="H9" s="79">
        <v>5</v>
      </c>
      <c r="I9" s="79">
        <v>0</v>
      </c>
      <c r="J9" s="79">
        <v>1</v>
      </c>
      <c r="K9" s="79">
        <v>0</v>
      </c>
      <c r="L9" s="83">
        <f t="shared" si="0"/>
        <v>1</v>
      </c>
      <c r="M9" s="79">
        <v>11</v>
      </c>
      <c r="N9" s="79">
        <v>2</v>
      </c>
      <c r="O9" s="79">
        <v>1</v>
      </c>
      <c r="P9" s="79">
        <v>0</v>
      </c>
      <c r="Q9" s="83">
        <f t="shared" si="1"/>
        <v>3</v>
      </c>
      <c r="R9" s="78">
        <f t="shared" ref="R9:R25" si="3">SUM(L9-Q9)</f>
        <v>-2</v>
      </c>
      <c r="S9" s="79">
        <v>1</v>
      </c>
      <c r="T9" s="79">
        <v>3</v>
      </c>
      <c r="U9" s="65">
        <f t="shared" ref="U9:U25" si="4">SUM(S9-T9)</f>
        <v>-2</v>
      </c>
      <c r="V9" s="238"/>
      <c r="W9" s="66">
        <f>'２月'!D9</f>
        <v>2902</v>
      </c>
      <c r="X9" s="257"/>
    </row>
    <row r="10" spans="1:24" ht="22.5" customHeight="1" x14ac:dyDescent="0.15">
      <c r="A10" s="231" t="s">
        <v>2</v>
      </c>
      <c r="B10" s="222">
        <f>SUM(D10+D11)</f>
        <v>17836</v>
      </c>
      <c r="C10" s="60" t="s">
        <v>10</v>
      </c>
      <c r="D10" s="64">
        <f t="shared" si="2"/>
        <v>8414</v>
      </c>
      <c r="E10" s="78">
        <f t="shared" ref="E10:E25" si="5">H10+I10+J10+K10-M10-N10-O10-P10+S10-T10</f>
        <v>-3</v>
      </c>
      <c r="F10" s="225">
        <f>X10+G10</f>
        <v>7986</v>
      </c>
      <c r="G10" s="258">
        <v>-16</v>
      </c>
      <c r="H10" s="79">
        <v>44</v>
      </c>
      <c r="I10" s="79">
        <v>14</v>
      </c>
      <c r="J10" s="79">
        <v>9</v>
      </c>
      <c r="K10" s="79">
        <v>0</v>
      </c>
      <c r="L10" s="83">
        <f t="shared" si="0"/>
        <v>23</v>
      </c>
      <c r="M10" s="79">
        <v>38</v>
      </c>
      <c r="N10" s="79">
        <v>9</v>
      </c>
      <c r="O10" s="79">
        <v>14</v>
      </c>
      <c r="P10" s="79">
        <v>0</v>
      </c>
      <c r="Q10" s="83">
        <f t="shared" si="1"/>
        <v>23</v>
      </c>
      <c r="R10" s="78">
        <f t="shared" si="3"/>
        <v>0</v>
      </c>
      <c r="S10" s="79">
        <v>4</v>
      </c>
      <c r="T10" s="79">
        <v>13</v>
      </c>
      <c r="U10" s="65">
        <f t="shared" si="4"/>
        <v>-9</v>
      </c>
      <c r="V10" s="238" t="s">
        <v>2</v>
      </c>
      <c r="W10" s="67">
        <f>'２月'!D10</f>
        <v>8417</v>
      </c>
      <c r="X10" s="249">
        <f>'２月'!F10:F11</f>
        <v>8002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9422</v>
      </c>
      <c r="E11" s="78">
        <f t="shared" si="5"/>
        <v>-14</v>
      </c>
      <c r="F11" s="226"/>
      <c r="G11" s="258"/>
      <c r="H11" s="79">
        <v>34</v>
      </c>
      <c r="I11" s="79">
        <v>8</v>
      </c>
      <c r="J11" s="79">
        <v>6</v>
      </c>
      <c r="K11" s="79">
        <v>0</v>
      </c>
      <c r="L11" s="83">
        <f t="shared" si="0"/>
        <v>14</v>
      </c>
      <c r="M11" s="79">
        <v>33</v>
      </c>
      <c r="N11" s="79">
        <v>7</v>
      </c>
      <c r="O11" s="79">
        <v>9</v>
      </c>
      <c r="P11" s="79">
        <v>0</v>
      </c>
      <c r="Q11" s="83">
        <f t="shared" si="1"/>
        <v>16</v>
      </c>
      <c r="R11" s="78">
        <f t="shared" si="3"/>
        <v>-2</v>
      </c>
      <c r="S11" s="79">
        <v>3</v>
      </c>
      <c r="T11" s="79">
        <v>16</v>
      </c>
      <c r="U11" s="65">
        <f t="shared" si="4"/>
        <v>-13</v>
      </c>
      <c r="V11" s="238"/>
      <c r="W11" s="67">
        <f>'２月'!D11</f>
        <v>9436</v>
      </c>
      <c r="X11" s="257"/>
    </row>
    <row r="12" spans="1:24" ht="22.5" customHeight="1" x14ac:dyDescent="0.15">
      <c r="A12" s="231" t="s">
        <v>3</v>
      </c>
      <c r="B12" s="222">
        <f>SUM(D12+D13)</f>
        <v>4515</v>
      </c>
      <c r="C12" s="60" t="s">
        <v>10</v>
      </c>
      <c r="D12" s="64">
        <f t="shared" si="2"/>
        <v>2078</v>
      </c>
      <c r="E12" s="78">
        <f t="shared" si="5"/>
        <v>-2</v>
      </c>
      <c r="F12" s="225">
        <f>X12+G12</f>
        <v>2330</v>
      </c>
      <c r="G12" s="258">
        <v>3</v>
      </c>
      <c r="H12" s="79">
        <v>9</v>
      </c>
      <c r="I12" s="79">
        <v>6</v>
      </c>
      <c r="J12" s="79">
        <v>1</v>
      </c>
      <c r="K12" s="79">
        <v>0</v>
      </c>
      <c r="L12" s="83">
        <f t="shared" si="0"/>
        <v>7</v>
      </c>
      <c r="M12" s="79">
        <v>8</v>
      </c>
      <c r="N12" s="79">
        <v>2</v>
      </c>
      <c r="O12" s="79">
        <v>3</v>
      </c>
      <c r="P12" s="79">
        <v>0</v>
      </c>
      <c r="Q12" s="83">
        <f t="shared" si="1"/>
        <v>5</v>
      </c>
      <c r="R12" s="78">
        <f t="shared" si="3"/>
        <v>2</v>
      </c>
      <c r="S12" s="79">
        <v>0</v>
      </c>
      <c r="T12" s="79">
        <v>5</v>
      </c>
      <c r="U12" s="65">
        <f t="shared" si="4"/>
        <v>-5</v>
      </c>
      <c r="V12" s="238" t="s">
        <v>3</v>
      </c>
      <c r="W12" s="67">
        <f>'２月'!D12</f>
        <v>2080</v>
      </c>
      <c r="X12" s="249">
        <f>'２月'!F12:F13</f>
        <v>2327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2437</v>
      </c>
      <c r="E13" s="78">
        <f t="shared" si="5"/>
        <v>7</v>
      </c>
      <c r="F13" s="226"/>
      <c r="G13" s="258"/>
      <c r="H13" s="79">
        <v>14</v>
      </c>
      <c r="I13" s="79">
        <v>6</v>
      </c>
      <c r="J13" s="79">
        <v>3</v>
      </c>
      <c r="K13" s="79">
        <v>0</v>
      </c>
      <c r="L13" s="83">
        <f t="shared" si="0"/>
        <v>9</v>
      </c>
      <c r="M13" s="79">
        <v>10</v>
      </c>
      <c r="N13" s="79">
        <v>1</v>
      </c>
      <c r="O13" s="79">
        <v>3</v>
      </c>
      <c r="P13" s="79">
        <v>0</v>
      </c>
      <c r="Q13" s="83">
        <f t="shared" si="1"/>
        <v>4</v>
      </c>
      <c r="R13" s="78">
        <f t="shared" si="3"/>
        <v>5</v>
      </c>
      <c r="S13" s="79">
        <v>1</v>
      </c>
      <c r="T13" s="79">
        <v>3</v>
      </c>
      <c r="U13" s="65">
        <f t="shared" si="4"/>
        <v>-2</v>
      </c>
      <c r="V13" s="238"/>
      <c r="W13" s="67">
        <f>'２月'!D13</f>
        <v>2430</v>
      </c>
      <c r="X13" s="257"/>
    </row>
    <row r="14" spans="1:24" ht="22.5" customHeight="1" x14ac:dyDescent="0.15">
      <c r="A14" s="231" t="s">
        <v>4</v>
      </c>
      <c r="B14" s="222">
        <f>SUM(D14+D15)</f>
        <v>4516</v>
      </c>
      <c r="C14" s="60" t="s">
        <v>10</v>
      </c>
      <c r="D14" s="64">
        <f t="shared" si="2"/>
        <v>2206</v>
      </c>
      <c r="E14" s="78">
        <f t="shared" si="5"/>
        <v>-2</v>
      </c>
      <c r="F14" s="225">
        <f>X14+G14</f>
        <v>1702</v>
      </c>
      <c r="G14" s="258">
        <v>-3</v>
      </c>
      <c r="H14" s="79">
        <v>7</v>
      </c>
      <c r="I14" s="79">
        <v>2</v>
      </c>
      <c r="J14" s="79">
        <v>1</v>
      </c>
      <c r="K14" s="79">
        <v>0</v>
      </c>
      <c r="L14" s="83">
        <f t="shared" si="0"/>
        <v>3</v>
      </c>
      <c r="M14" s="79">
        <v>0</v>
      </c>
      <c r="N14" s="79">
        <v>3</v>
      </c>
      <c r="O14" s="79">
        <v>3</v>
      </c>
      <c r="P14" s="79">
        <v>0</v>
      </c>
      <c r="Q14" s="83">
        <f t="shared" si="1"/>
        <v>6</v>
      </c>
      <c r="R14" s="78">
        <f t="shared" si="3"/>
        <v>-3</v>
      </c>
      <c r="S14" s="79">
        <v>0</v>
      </c>
      <c r="T14" s="79">
        <v>6</v>
      </c>
      <c r="U14" s="65">
        <f t="shared" si="4"/>
        <v>-6</v>
      </c>
      <c r="V14" s="238" t="s">
        <v>4</v>
      </c>
      <c r="W14" s="67">
        <f>'２月'!D14</f>
        <v>2208</v>
      </c>
      <c r="X14" s="249">
        <f>'２月'!F14:F15</f>
        <v>1705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2310</v>
      </c>
      <c r="E15" s="78">
        <f t="shared" si="5"/>
        <v>2</v>
      </c>
      <c r="F15" s="226"/>
      <c r="G15" s="258"/>
      <c r="H15" s="79">
        <v>11</v>
      </c>
      <c r="I15" s="79">
        <v>1</v>
      </c>
      <c r="J15" s="79">
        <v>2</v>
      </c>
      <c r="K15" s="79">
        <v>0</v>
      </c>
      <c r="L15" s="83">
        <f t="shared" si="0"/>
        <v>3</v>
      </c>
      <c r="M15" s="79">
        <v>2</v>
      </c>
      <c r="N15" s="79">
        <v>2</v>
      </c>
      <c r="O15" s="79">
        <v>2</v>
      </c>
      <c r="P15" s="79">
        <v>0</v>
      </c>
      <c r="Q15" s="83">
        <f t="shared" si="1"/>
        <v>4</v>
      </c>
      <c r="R15" s="78">
        <f t="shared" si="3"/>
        <v>-1</v>
      </c>
      <c r="S15" s="79">
        <v>0</v>
      </c>
      <c r="T15" s="79">
        <v>6</v>
      </c>
      <c r="U15" s="65">
        <f t="shared" si="4"/>
        <v>-6</v>
      </c>
      <c r="V15" s="238"/>
      <c r="W15" s="67">
        <f>'２月'!D15</f>
        <v>2308</v>
      </c>
      <c r="X15" s="257"/>
    </row>
    <row r="16" spans="1:24" ht="22.5" customHeight="1" x14ac:dyDescent="0.15">
      <c r="A16" s="231" t="s">
        <v>5</v>
      </c>
      <c r="B16" s="222">
        <f>SUM(D16+D17)</f>
        <v>2769</v>
      </c>
      <c r="C16" s="60" t="s">
        <v>10</v>
      </c>
      <c r="D16" s="64">
        <f t="shared" si="2"/>
        <v>1355</v>
      </c>
      <c r="E16" s="78">
        <f t="shared" si="5"/>
        <v>-10</v>
      </c>
      <c r="F16" s="225">
        <f>X16+G16</f>
        <v>1382</v>
      </c>
      <c r="G16" s="258">
        <v>-14</v>
      </c>
      <c r="H16" s="79">
        <v>1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6</v>
      </c>
      <c r="N16" s="79">
        <v>4</v>
      </c>
      <c r="O16" s="79">
        <v>0</v>
      </c>
      <c r="P16" s="79">
        <v>0</v>
      </c>
      <c r="Q16" s="83">
        <f t="shared" si="1"/>
        <v>4</v>
      </c>
      <c r="R16" s="78">
        <f t="shared" si="3"/>
        <v>-3</v>
      </c>
      <c r="S16" s="79">
        <v>0</v>
      </c>
      <c r="T16" s="79">
        <v>2</v>
      </c>
      <c r="U16" s="65">
        <f t="shared" si="4"/>
        <v>-2</v>
      </c>
      <c r="V16" s="238" t="s">
        <v>5</v>
      </c>
      <c r="W16" s="67">
        <f>'２月'!D16</f>
        <v>1365</v>
      </c>
      <c r="X16" s="249">
        <f>'２月'!F16:F17</f>
        <v>1396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1414</v>
      </c>
      <c r="E17" s="78">
        <f t="shared" si="5"/>
        <v>-12</v>
      </c>
      <c r="F17" s="226"/>
      <c r="G17" s="258"/>
      <c r="H17" s="79">
        <v>1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4</v>
      </c>
      <c r="N17" s="79">
        <v>0</v>
      </c>
      <c r="O17" s="79">
        <v>3</v>
      </c>
      <c r="P17" s="79">
        <v>0</v>
      </c>
      <c r="Q17" s="83">
        <f t="shared" si="1"/>
        <v>3</v>
      </c>
      <c r="R17" s="78">
        <f t="shared" si="3"/>
        <v>-3</v>
      </c>
      <c r="S17" s="79">
        <v>1</v>
      </c>
      <c r="T17" s="79">
        <v>7</v>
      </c>
      <c r="U17" s="65">
        <f t="shared" si="4"/>
        <v>-6</v>
      </c>
      <c r="V17" s="238"/>
      <c r="W17" s="67">
        <f>'２月'!D17</f>
        <v>1426</v>
      </c>
      <c r="X17" s="257"/>
    </row>
    <row r="18" spans="1:24" ht="22.5" customHeight="1" x14ac:dyDescent="0.15">
      <c r="A18" s="231" t="s">
        <v>6</v>
      </c>
      <c r="B18" s="222">
        <f>SUM(D18+D19)</f>
        <v>663</v>
      </c>
      <c r="C18" s="60" t="s">
        <v>10</v>
      </c>
      <c r="D18" s="64">
        <f t="shared" si="2"/>
        <v>332</v>
      </c>
      <c r="E18" s="78">
        <f t="shared" si="5"/>
        <v>-3</v>
      </c>
      <c r="F18" s="225">
        <f>X18+G18</f>
        <v>326</v>
      </c>
      <c r="G18" s="258">
        <v>-2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2</v>
      </c>
      <c r="U18" s="65">
        <f t="shared" si="4"/>
        <v>-2</v>
      </c>
      <c r="V18" s="238" t="s">
        <v>6</v>
      </c>
      <c r="W18" s="67">
        <f>'２月'!D18</f>
        <v>335</v>
      </c>
      <c r="X18" s="249">
        <f>'２月'!F18:F19</f>
        <v>328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331</v>
      </c>
      <c r="E19" s="78">
        <f t="shared" si="5"/>
        <v>-5</v>
      </c>
      <c r="F19" s="226"/>
      <c r="G19" s="258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3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2</v>
      </c>
      <c r="U19" s="65">
        <f t="shared" si="4"/>
        <v>-2</v>
      </c>
      <c r="V19" s="238"/>
      <c r="W19" s="67">
        <f>'２月'!D19</f>
        <v>336</v>
      </c>
      <c r="X19" s="257"/>
    </row>
    <row r="20" spans="1:24" ht="22.5" customHeight="1" x14ac:dyDescent="0.15">
      <c r="A20" s="231" t="s">
        <v>7</v>
      </c>
      <c r="B20" s="222">
        <f>SUM(D20+D21)</f>
        <v>756</v>
      </c>
      <c r="C20" s="60" t="s">
        <v>10</v>
      </c>
      <c r="D20" s="64">
        <f t="shared" si="2"/>
        <v>345</v>
      </c>
      <c r="E20" s="78">
        <f t="shared" si="5"/>
        <v>4</v>
      </c>
      <c r="F20" s="225">
        <f>X20+G20</f>
        <v>385</v>
      </c>
      <c r="G20" s="258">
        <v>3</v>
      </c>
      <c r="H20" s="79">
        <v>4</v>
      </c>
      <c r="I20" s="79">
        <v>1</v>
      </c>
      <c r="J20" s="79">
        <v>0</v>
      </c>
      <c r="K20" s="79">
        <v>0</v>
      </c>
      <c r="L20" s="83">
        <f t="shared" si="0"/>
        <v>1</v>
      </c>
      <c r="M20" s="79">
        <v>1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1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'２月'!D20</f>
        <v>341</v>
      </c>
      <c r="X20" s="249">
        <f>'２月'!F20:F21</f>
        <v>382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411</v>
      </c>
      <c r="E21" s="78">
        <f t="shared" si="5"/>
        <v>-2</v>
      </c>
      <c r="F21" s="226"/>
      <c r="G21" s="258"/>
      <c r="H21" s="79">
        <v>5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6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238"/>
      <c r="W21" s="67">
        <f>'２月'!D21</f>
        <v>413</v>
      </c>
      <c r="X21" s="257"/>
    </row>
    <row r="22" spans="1:24" ht="22.5" customHeight="1" x14ac:dyDescent="0.15">
      <c r="A22" s="231" t="s">
        <v>8</v>
      </c>
      <c r="B22" s="222">
        <f>SUM(D22+D23)</f>
        <v>3775</v>
      </c>
      <c r="C22" s="60" t="s">
        <v>10</v>
      </c>
      <c r="D22" s="64">
        <f t="shared" si="2"/>
        <v>1737</v>
      </c>
      <c r="E22" s="78">
        <f t="shared" si="5"/>
        <v>-5</v>
      </c>
      <c r="F22" s="225">
        <f>X22+G22</f>
        <v>1544</v>
      </c>
      <c r="G22" s="258">
        <v>-13</v>
      </c>
      <c r="H22" s="79">
        <v>1</v>
      </c>
      <c r="I22" s="79">
        <v>1</v>
      </c>
      <c r="J22" s="79">
        <v>3</v>
      </c>
      <c r="K22" s="79">
        <v>0</v>
      </c>
      <c r="L22" s="83">
        <f t="shared" si="0"/>
        <v>4</v>
      </c>
      <c r="M22" s="79">
        <v>2</v>
      </c>
      <c r="N22" s="79">
        <v>0</v>
      </c>
      <c r="O22" s="79">
        <v>4</v>
      </c>
      <c r="P22" s="79">
        <v>0</v>
      </c>
      <c r="Q22" s="83">
        <f t="shared" si="1"/>
        <v>4</v>
      </c>
      <c r="R22" s="78">
        <f t="shared" si="3"/>
        <v>0</v>
      </c>
      <c r="S22" s="79">
        <v>0</v>
      </c>
      <c r="T22" s="79">
        <v>4</v>
      </c>
      <c r="U22" s="65">
        <f t="shared" si="4"/>
        <v>-4</v>
      </c>
      <c r="V22" s="238" t="s">
        <v>8</v>
      </c>
      <c r="W22" s="67">
        <f>'２月'!D22</f>
        <v>1742</v>
      </c>
      <c r="X22" s="249">
        <f>'２月'!F22:F23</f>
        <v>1557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2038</v>
      </c>
      <c r="E23" s="78">
        <f t="shared" si="5"/>
        <v>-9</v>
      </c>
      <c r="F23" s="226"/>
      <c r="G23" s="258"/>
      <c r="H23" s="79">
        <v>4</v>
      </c>
      <c r="I23" s="79">
        <v>2</v>
      </c>
      <c r="J23" s="79">
        <v>1</v>
      </c>
      <c r="K23" s="79">
        <v>0</v>
      </c>
      <c r="L23" s="83">
        <f t="shared" si="0"/>
        <v>3</v>
      </c>
      <c r="M23" s="79">
        <v>2</v>
      </c>
      <c r="N23" s="79">
        <v>9</v>
      </c>
      <c r="O23" s="79">
        <v>0</v>
      </c>
      <c r="P23" s="79">
        <v>0</v>
      </c>
      <c r="Q23" s="83">
        <f t="shared" si="1"/>
        <v>9</v>
      </c>
      <c r="R23" s="78">
        <f t="shared" si="3"/>
        <v>-6</v>
      </c>
      <c r="S23" s="79">
        <v>0</v>
      </c>
      <c r="T23" s="79">
        <v>5</v>
      </c>
      <c r="U23" s="65">
        <f t="shared" si="4"/>
        <v>-5</v>
      </c>
      <c r="V23" s="238"/>
      <c r="W23" s="67">
        <f>'２月'!D23</f>
        <v>2047</v>
      </c>
      <c r="X23" s="257"/>
    </row>
    <row r="24" spans="1:24" ht="22.5" customHeight="1" x14ac:dyDescent="0.15">
      <c r="A24" s="231" t="s">
        <v>9</v>
      </c>
      <c r="B24" s="222">
        <f>SUM(D24+D25)</f>
        <v>8411</v>
      </c>
      <c r="C24" s="60" t="s">
        <v>10</v>
      </c>
      <c r="D24" s="64">
        <f t="shared" si="2"/>
        <v>4013</v>
      </c>
      <c r="E24" s="78">
        <f t="shared" si="5"/>
        <v>-3</v>
      </c>
      <c r="F24" s="225">
        <f>X24+G24</f>
        <v>3659</v>
      </c>
      <c r="G24" s="258">
        <v>-3</v>
      </c>
      <c r="H24" s="79">
        <v>19</v>
      </c>
      <c r="I24" s="79">
        <v>0</v>
      </c>
      <c r="J24" s="79">
        <v>8</v>
      </c>
      <c r="K24" s="79">
        <v>0</v>
      </c>
      <c r="L24" s="83">
        <f t="shared" si="0"/>
        <v>8</v>
      </c>
      <c r="M24" s="79">
        <v>25</v>
      </c>
      <c r="N24" s="79">
        <v>1</v>
      </c>
      <c r="O24" s="79">
        <v>0</v>
      </c>
      <c r="P24" s="79">
        <v>0</v>
      </c>
      <c r="Q24" s="83">
        <f t="shared" si="1"/>
        <v>1</v>
      </c>
      <c r="R24" s="78">
        <f t="shared" si="3"/>
        <v>7</v>
      </c>
      <c r="S24" s="79">
        <v>0</v>
      </c>
      <c r="T24" s="79">
        <v>4</v>
      </c>
      <c r="U24" s="65">
        <f t="shared" si="4"/>
        <v>-4</v>
      </c>
      <c r="V24" s="238" t="s">
        <v>9</v>
      </c>
      <c r="W24" s="67">
        <f>'２月'!D24</f>
        <v>4016</v>
      </c>
      <c r="X24" s="257">
        <f>'２月'!F24:F25</f>
        <v>3662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4398</v>
      </c>
      <c r="E25" s="80">
        <f t="shared" si="5"/>
        <v>-12</v>
      </c>
      <c r="F25" s="227"/>
      <c r="G25" s="259"/>
      <c r="H25" s="81">
        <v>18</v>
      </c>
      <c r="I25" s="81">
        <v>1</v>
      </c>
      <c r="J25" s="81">
        <v>3</v>
      </c>
      <c r="K25" s="81">
        <v>1</v>
      </c>
      <c r="L25" s="70">
        <f t="shared" si="0"/>
        <v>5</v>
      </c>
      <c r="M25" s="81">
        <v>21</v>
      </c>
      <c r="N25" s="81">
        <v>5</v>
      </c>
      <c r="O25" s="81">
        <v>2</v>
      </c>
      <c r="P25" s="81">
        <v>1</v>
      </c>
      <c r="Q25" s="70">
        <f t="shared" si="1"/>
        <v>8</v>
      </c>
      <c r="R25" s="80">
        <f t="shared" si="3"/>
        <v>-3</v>
      </c>
      <c r="S25" s="81">
        <v>1</v>
      </c>
      <c r="T25" s="81">
        <v>7</v>
      </c>
      <c r="U25" s="71">
        <f t="shared" si="4"/>
        <v>-6</v>
      </c>
      <c r="V25" s="239"/>
      <c r="W25" s="72">
        <f>'２月'!D25</f>
        <v>4410</v>
      </c>
      <c r="X25" s="286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="90" zoomScaleNormal="9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88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2.2716322857538418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49224</v>
      </c>
      <c r="C6" s="57" t="s">
        <v>10</v>
      </c>
      <c r="D6" s="82">
        <v>23191</v>
      </c>
      <c r="E6" s="78">
        <v>-100</v>
      </c>
      <c r="F6" s="228">
        <v>21669</v>
      </c>
      <c r="G6" s="228">
        <v>0</v>
      </c>
      <c r="H6" s="82">
        <v>94</v>
      </c>
      <c r="I6" s="82">
        <v>56</v>
      </c>
      <c r="J6" s="82">
        <v>102</v>
      </c>
      <c r="K6" s="82">
        <v>2</v>
      </c>
      <c r="L6" s="82">
        <v>160</v>
      </c>
      <c r="M6" s="82">
        <v>94</v>
      </c>
      <c r="N6" s="82">
        <v>122</v>
      </c>
      <c r="O6" s="82">
        <v>116</v>
      </c>
      <c r="P6" s="82">
        <v>0</v>
      </c>
      <c r="Q6" s="82">
        <v>238</v>
      </c>
      <c r="R6" s="82">
        <v>-78</v>
      </c>
      <c r="S6" s="82">
        <v>14</v>
      </c>
      <c r="T6" s="82">
        <v>36</v>
      </c>
      <c r="U6" s="58">
        <v>-22</v>
      </c>
      <c r="V6" s="254" t="s">
        <v>0</v>
      </c>
      <c r="W6" s="59">
        <v>23291</v>
      </c>
      <c r="X6" s="246">
        <v>21669</v>
      </c>
    </row>
    <row r="7" spans="1:24" ht="22.5" customHeight="1" x14ac:dyDescent="0.15">
      <c r="A7" s="235"/>
      <c r="B7" s="223"/>
      <c r="C7" s="60" t="s">
        <v>11</v>
      </c>
      <c r="D7" s="78">
        <v>26033</v>
      </c>
      <c r="E7" s="78">
        <v>-199</v>
      </c>
      <c r="F7" s="229"/>
      <c r="G7" s="229"/>
      <c r="H7" s="83">
        <v>125</v>
      </c>
      <c r="I7" s="83">
        <v>60</v>
      </c>
      <c r="J7" s="83">
        <v>45</v>
      </c>
      <c r="K7" s="83">
        <v>0</v>
      </c>
      <c r="L7" s="78">
        <v>105</v>
      </c>
      <c r="M7" s="83">
        <v>125</v>
      </c>
      <c r="N7" s="83">
        <v>162</v>
      </c>
      <c r="O7" s="83">
        <v>110</v>
      </c>
      <c r="P7" s="83">
        <v>0</v>
      </c>
      <c r="Q7" s="83">
        <v>272</v>
      </c>
      <c r="R7" s="78">
        <v>-167</v>
      </c>
      <c r="S7" s="78">
        <v>12</v>
      </c>
      <c r="T7" s="78">
        <v>44</v>
      </c>
      <c r="U7" s="61">
        <v>-32</v>
      </c>
      <c r="V7" s="255"/>
      <c r="W7" s="62">
        <v>26232</v>
      </c>
      <c r="X7" s="247"/>
    </row>
    <row r="8" spans="1:24" ht="22.5" customHeight="1" x14ac:dyDescent="0.15">
      <c r="A8" s="236" t="s">
        <v>1</v>
      </c>
      <c r="B8" s="222">
        <v>5411</v>
      </c>
      <c r="C8" s="63" t="s">
        <v>10</v>
      </c>
      <c r="D8" s="64">
        <v>2465</v>
      </c>
      <c r="E8" s="78">
        <v>-22</v>
      </c>
      <c r="F8" s="230">
        <v>2282</v>
      </c>
      <c r="G8" s="220">
        <v>-8</v>
      </c>
      <c r="H8" s="84">
        <v>7</v>
      </c>
      <c r="I8" s="84">
        <v>1</v>
      </c>
      <c r="J8" s="84">
        <v>8</v>
      </c>
      <c r="K8" s="84">
        <v>0</v>
      </c>
      <c r="L8" s="78">
        <v>9</v>
      </c>
      <c r="M8" s="84">
        <v>13</v>
      </c>
      <c r="N8" s="84">
        <v>10</v>
      </c>
      <c r="O8" s="84">
        <v>12</v>
      </c>
      <c r="P8" s="84">
        <v>0</v>
      </c>
      <c r="Q8" s="78">
        <v>22</v>
      </c>
      <c r="R8" s="78">
        <v>-13</v>
      </c>
      <c r="S8" s="84">
        <v>2</v>
      </c>
      <c r="T8" s="84">
        <v>5</v>
      </c>
      <c r="U8" s="65">
        <v>-3</v>
      </c>
      <c r="V8" s="256" t="s">
        <v>1</v>
      </c>
      <c r="W8" s="66">
        <v>2487</v>
      </c>
      <c r="X8" s="248">
        <v>2290</v>
      </c>
    </row>
    <row r="9" spans="1:24" ht="22.5" customHeight="1" x14ac:dyDescent="0.15">
      <c r="A9" s="231"/>
      <c r="B9" s="223"/>
      <c r="C9" s="60" t="s">
        <v>11</v>
      </c>
      <c r="D9" s="64">
        <v>2946</v>
      </c>
      <c r="E9" s="78">
        <v>-26</v>
      </c>
      <c r="F9" s="226"/>
      <c r="G9" s="224"/>
      <c r="H9" s="79">
        <v>11</v>
      </c>
      <c r="I9" s="79">
        <v>1</v>
      </c>
      <c r="J9" s="79">
        <v>3</v>
      </c>
      <c r="K9" s="79">
        <v>0</v>
      </c>
      <c r="L9" s="83">
        <v>4</v>
      </c>
      <c r="M9" s="79">
        <v>11</v>
      </c>
      <c r="N9" s="79">
        <v>17</v>
      </c>
      <c r="O9" s="79">
        <v>10</v>
      </c>
      <c r="P9" s="79">
        <v>0</v>
      </c>
      <c r="Q9" s="83">
        <v>27</v>
      </c>
      <c r="R9" s="78">
        <v>-23</v>
      </c>
      <c r="S9" s="79">
        <v>2</v>
      </c>
      <c r="T9" s="79">
        <v>5</v>
      </c>
      <c r="U9" s="65">
        <v>-3</v>
      </c>
      <c r="V9" s="238"/>
      <c r="W9" s="67">
        <v>2972</v>
      </c>
      <c r="X9" s="249"/>
    </row>
    <row r="10" spans="1:24" ht="22.5" customHeight="1" x14ac:dyDescent="0.15">
      <c r="A10" s="231" t="s">
        <v>2</v>
      </c>
      <c r="B10" s="222">
        <v>17925</v>
      </c>
      <c r="C10" s="60" t="s">
        <v>10</v>
      </c>
      <c r="D10" s="64">
        <v>8464</v>
      </c>
      <c r="E10" s="78">
        <v>-48</v>
      </c>
      <c r="F10" s="225">
        <v>7973</v>
      </c>
      <c r="G10" s="220">
        <v>-15</v>
      </c>
      <c r="H10" s="79">
        <v>43</v>
      </c>
      <c r="I10" s="79">
        <v>37</v>
      </c>
      <c r="J10" s="79">
        <v>35</v>
      </c>
      <c r="K10" s="79">
        <v>0</v>
      </c>
      <c r="L10" s="83">
        <v>72</v>
      </c>
      <c r="M10" s="79">
        <v>36</v>
      </c>
      <c r="N10" s="79">
        <v>69</v>
      </c>
      <c r="O10" s="79">
        <v>53</v>
      </c>
      <c r="P10" s="79">
        <v>0</v>
      </c>
      <c r="Q10" s="83">
        <v>122</v>
      </c>
      <c r="R10" s="78">
        <v>-50</v>
      </c>
      <c r="S10" s="79">
        <v>5</v>
      </c>
      <c r="T10" s="79">
        <v>10</v>
      </c>
      <c r="U10" s="65">
        <v>-5</v>
      </c>
      <c r="V10" s="238" t="s">
        <v>2</v>
      </c>
      <c r="W10" s="67">
        <v>8512</v>
      </c>
      <c r="X10" s="248">
        <v>7988</v>
      </c>
    </row>
    <row r="11" spans="1:24" ht="22.5" customHeight="1" x14ac:dyDescent="0.15">
      <c r="A11" s="231"/>
      <c r="B11" s="223"/>
      <c r="C11" s="60" t="s">
        <v>11</v>
      </c>
      <c r="D11" s="64">
        <v>9461</v>
      </c>
      <c r="E11" s="78">
        <v>-94</v>
      </c>
      <c r="F11" s="226"/>
      <c r="G11" s="224"/>
      <c r="H11" s="79">
        <v>61</v>
      </c>
      <c r="I11" s="79">
        <v>34</v>
      </c>
      <c r="J11" s="79">
        <v>16</v>
      </c>
      <c r="K11" s="79">
        <v>0</v>
      </c>
      <c r="L11" s="83">
        <v>50</v>
      </c>
      <c r="M11" s="79">
        <v>57</v>
      </c>
      <c r="N11" s="79">
        <v>89</v>
      </c>
      <c r="O11" s="79">
        <v>45</v>
      </c>
      <c r="P11" s="79">
        <v>0</v>
      </c>
      <c r="Q11" s="83">
        <v>134</v>
      </c>
      <c r="R11" s="78">
        <v>-84</v>
      </c>
      <c r="S11" s="79">
        <v>6</v>
      </c>
      <c r="T11" s="79">
        <v>20</v>
      </c>
      <c r="U11" s="65">
        <v>-14</v>
      </c>
      <c r="V11" s="238"/>
      <c r="W11" s="67">
        <v>9555</v>
      </c>
      <c r="X11" s="249"/>
    </row>
    <row r="12" spans="1:24" ht="22.5" customHeight="1" x14ac:dyDescent="0.15">
      <c r="A12" s="231" t="s">
        <v>3</v>
      </c>
      <c r="B12" s="222">
        <v>4618</v>
      </c>
      <c r="C12" s="60" t="s">
        <v>10</v>
      </c>
      <c r="D12" s="64">
        <v>2137</v>
      </c>
      <c r="E12" s="78">
        <v>-9</v>
      </c>
      <c r="F12" s="225">
        <v>2355</v>
      </c>
      <c r="G12" s="220">
        <v>-4</v>
      </c>
      <c r="H12" s="79">
        <v>8</v>
      </c>
      <c r="I12" s="79">
        <v>7</v>
      </c>
      <c r="J12" s="79">
        <v>11</v>
      </c>
      <c r="K12" s="79">
        <v>0</v>
      </c>
      <c r="L12" s="83">
        <v>18</v>
      </c>
      <c r="M12" s="79">
        <v>9</v>
      </c>
      <c r="N12" s="79">
        <v>14</v>
      </c>
      <c r="O12" s="79">
        <v>10</v>
      </c>
      <c r="P12" s="79">
        <v>0</v>
      </c>
      <c r="Q12" s="83">
        <v>24</v>
      </c>
      <c r="R12" s="78">
        <v>-6</v>
      </c>
      <c r="S12" s="79">
        <v>2</v>
      </c>
      <c r="T12" s="79">
        <v>4</v>
      </c>
      <c r="U12" s="65">
        <v>-2</v>
      </c>
      <c r="V12" s="238" t="s">
        <v>3</v>
      </c>
      <c r="W12" s="67">
        <v>2146</v>
      </c>
      <c r="X12" s="248">
        <v>2359</v>
      </c>
    </row>
    <row r="13" spans="1:24" ht="22.5" customHeight="1" x14ac:dyDescent="0.15">
      <c r="A13" s="231"/>
      <c r="B13" s="223"/>
      <c r="C13" s="60" t="s">
        <v>11</v>
      </c>
      <c r="D13" s="64">
        <v>2481</v>
      </c>
      <c r="E13" s="78">
        <v>-7</v>
      </c>
      <c r="F13" s="226"/>
      <c r="G13" s="224"/>
      <c r="H13" s="79">
        <v>7</v>
      </c>
      <c r="I13" s="79">
        <v>15</v>
      </c>
      <c r="J13" s="79">
        <v>8</v>
      </c>
      <c r="K13" s="79">
        <v>0</v>
      </c>
      <c r="L13" s="83">
        <v>23</v>
      </c>
      <c r="M13" s="79">
        <v>6</v>
      </c>
      <c r="N13" s="79">
        <v>15</v>
      </c>
      <c r="O13" s="79">
        <v>15</v>
      </c>
      <c r="P13" s="79">
        <v>0</v>
      </c>
      <c r="Q13" s="83">
        <v>30</v>
      </c>
      <c r="R13" s="78">
        <v>-7</v>
      </c>
      <c r="S13" s="79">
        <v>1</v>
      </c>
      <c r="T13" s="79">
        <v>2</v>
      </c>
      <c r="U13" s="65">
        <v>-1</v>
      </c>
      <c r="V13" s="238"/>
      <c r="W13" s="67">
        <v>2488</v>
      </c>
      <c r="X13" s="249"/>
    </row>
    <row r="14" spans="1:24" ht="22.5" customHeight="1" x14ac:dyDescent="0.15">
      <c r="A14" s="231" t="s">
        <v>4</v>
      </c>
      <c r="B14" s="222">
        <v>4563</v>
      </c>
      <c r="C14" s="60" t="s">
        <v>10</v>
      </c>
      <c r="D14" s="64">
        <v>2220</v>
      </c>
      <c r="E14" s="78">
        <v>1</v>
      </c>
      <c r="F14" s="225">
        <v>1715</v>
      </c>
      <c r="G14" s="220">
        <v>5</v>
      </c>
      <c r="H14" s="79">
        <v>4</v>
      </c>
      <c r="I14" s="79">
        <v>5</v>
      </c>
      <c r="J14" s="79">
        <v>12</v>
      </c>
      <c r="K14" s="79">
        <v>0</v>
      </c>
      <c r="L14" s="83">
        <v>17</v>
      </c>
      <c r="M14" s="79">
        <v>7</v>
      </c>
      <c r="N14" s="79">
        <v>1</v>
      </c>
      <c r="O14" s="79">
        <v>12</v>
      </c>
      <c r="P14" s="79">
        <v>0</v>
      </c>
      <c r="Q14" s="83">
        <v>13</v>
      </c>
      <c r="R14" s="78">
        <v>4</v>
      </c>
      <c r="S14" s="79">
        <v>1</v>
      </c>
      <c r="T14" s="79">
        <v>1</v>
      </c>
      <c r="U14" s="65">
        <v>0</v>
      </c>
      <c r="V14" s="238" t="s">
        <v>4</v>
      </c>
      <c r="W14" s="67">
        <v>2219</v>
      </c>
      <c r="X14" s="248">
        <v>1710</v>
      </c>
    </row>
    <row r="15" spans="1:24" ht="22.5" customHeight="1" x14ac:dyDescent="0.15">
      <c r="A15" s="231"/>
      <c r="B15" s="223"/>
      <c r="C15" s="60" t="s">
        <v>11</v>
      </c>
      <c r="D15" s="64">
        <v>2343</v>
      </c>
      <c r="E15" s="78">
        <v>-14</v>
      </c>
      <c r="F15" s="226"/>
      <c r="G15" s="224"/>
      <c r="H15" s="79">
        <v>5</v>
      </c>
      <c r="I15" s="79">
        <v>4</v>
      </c>
      <c r="J15" s="79">
        <v>6</v>
      </c>
      <c r="K15" s="79">
        <v>0</v>
      </c>
      <c r="L15" s="83">
        <v>10</v>
      </c>
      <c r="M15" s="79">
        <v>8</v>
      </c>
      <c r="N15" s="79">
        <v>15</v>
      </c>
      <c r="O15" s="79">
        <v>6</v>
      </c>
      <c r="P15" s="79">
        <v>0</v>
      </c>
      <c r="Q15" s="83">
        <v>21</v>
      </c>
      <c r="R15" s="78">
        <v>-11</v>
      </c>
      <c r="S15" s="79">
        <v>1</v>
      </c>
      <c r="T15" s="79">
        <v>1</v>
      </c>
      <c r="U15" s="65">
        <v>0</v>
      </c>
      <c r="V15" s="238"/>
      <c r="W15" s="67">
        <v>2357</v>
      </c>
      <c r="X15" s="249"/>
    </row>
    <row r="16" spans="1:24" ht="22.5" customHeight="1" x14ac:dyDescent="0.15">
      <c r="A16" s="231" t="s">
        <v>5</v>
      </c>
      <c r="B16" s="222">
        <v>2884</v>
      </c>
      <c r="C16" s="60" t="s">
        <v>10</v>
      </c>
      <c r="D16" s="64">
        <v>1405</v>
      </c>
      <c r="E16" s="78">
        <v>-2</v>
      </c>
      <c r="F16" s="225">
        <v>1404</v>
      </c>
      <c r="G16" s="220">
        <v>5</v>
      </c>
      <c r="H16" s="79">
        <v>3</v>
      </c>
      <c r="I16" s="79">
        <v>1</v>
      </c>
      <c r="J16" s="79">
        <v>2</v>
      </c>
      <c r="K16" s="79">
        <v>0</v>
      </c>
      <c r="L16" s="83">
        <v>3</v>
      </c>
      <c r="M16" s="79">
        <v>0</v>
      </c>
      <c r="N16" s="79">
        <v>4</v>
      </c>
      <c r="O16" s="79">
        <v>3</v>
      </c>
      <c r="P16" s="79">
        <v>0</v>
      </c>
      <c r="Q16" s="83">
        <v>7</v>
      </c>
      <c r="R16" s="78">
        <v>-4</v>
      </c>
      <c r="S16" s="79">
        <v>0</v>
      </c>
      <c r="T16" s="79">
        <v>1</v>
      </c>
      <c r="U16" s="65">
        <v>-1</v>
      </c>
      <c r="V16" s="238" t="s">
        <v>5</v>
      </c>
      <c r="W16" s="67">
        <v>1407</v>
      </c>
      <c r="X16" s="248">
        <v>1399</v>
      </c>
    </row>
    <row r="17" spans="1:24" ht="22.5" customHeight="1" x14ac:dyDescent="0.15">
      <c r="A17" s="231"/>
      <c r="B17" s="223"/>
      <c r="C17" s="60" t="s">
        <v>11</v>
      </c>
      <c r="D17" s="64">
        <v>1479</v>
      </c>
      <c r="E17" s="78">
        <v>-4</v>
      </c>
      <c r="F17" s="226"/>
      <c r="G17" s="224"/>
      <c r="H17" s="79">
        <v>8</v>
      </c>
      <c r="I17" s="79">
        <v>0</v>
      </c>
      <c r="J17" s="79">
        <v>1</v>
      </c>
      <c r="K17" s="79">
        <v>0</v>
      </c>
      <c r="L17" s="83">
        <v>1</v>
      </c>
      <c r="M17" s="79">
        <v>1</v>
      </c>
      <c r="N17" s="79">
        <v>1</v>
      </c>
      <c r="O17" s="79">
        <v>5</v>
      </c>
      <c r="P17" s="79">
        <v>0</v>
      </c>
      <c r="Q17" s="83">
        <v>6</v>
      </c>
      <c r="R17" s="78">
        <v>-5</v>
      </c>
      <c r="S17" s="79">
        <v>0</v>
      </c>
      <c r="T17" s="79">
        <v>6</v>
      </c>
      <c r="U17" s="65">
        <v>-6</v>
      </c>
      <c r="V17" s="238"/>
      <c r="W17" s="67">
        <v>1483</v>
      </c>
      <c r="X17" s="249"/>
    </row>
    <row r="18" spans="1:24" ht="22.5" customHeight="1" x14ac:dyDescent="0.15">
      <c r="A18" s="231" t="s">
        <v>6</v>
      </c>
      <c r="B18" s="222">
        <v>699</v>
      </c>
      <c r="C18" s="60" t="s">
        <v>10</v>
      </c>
      <c r="D18" s="64">
        <v>345</v>
      </c>
      <c r="E18" s="78">
        <v>-2</v>
      </c>
      <c r="F18" s="225">
        <v>336</v>
      </c>
      <c r="G18" s="220">
        <v>0</v>
      </c>
      <c r="H18" s="79">
        <v>0</v>
      </c>
      <c r="I18" s="79">
        <v>0</v>
      </c>
      <c r="J18" s="79">
        <v>3</v>
      </c>
      <c r="K18" s="79">
        <v>0</v>
      </c>
      <c r="L18" s="83">
        <v>3</v>
      </c>
      <c r="M18" s="79">
        <v>1</v>
      </c>
      <c r="N18" s="79">
        <v>4</v>
      </c>
      <c r="O18" s="79">
        <v>0</v>
      </c>
      <c r="P18" s="79">
        <v>0</v>
      </c>
      <c r="Q18" s="83">
        <v>4</v>
      </c>
      <c r="R18" s="78">
        <v>-1</v>
      </c>
      <c r="S18" s="79">
        <v>0</v>
      </c>
      <c r="T18" s="79">
        <v>0</v>
      </c>
      <c r="U18" s="65">
        <v>0</v>
      </c>
      <c r="V18" s="238" t="s">
        <v>6</v>
      </c>
      <c r="W18" s="67">
        <v>347</v>
      </c>
      <c r="X18" s="248">
        <v>336</v>
      </c>
    </row>
    <row r="19" spans="1:24" ht="22.5" customHeight="1" x14ac:dyDescent="0.15">
      <c r="A19" s="231"/>
      <c r="B19" s="223"/>
      <c r="C19" s="60" t="s">
        <v>11</v>
      </c>
      <c r="D19" s="64">
        <v>354</v>
      </c>
      <c r="E19" s="78">
        <v>-3</v>
      </c>
      <c r="F19" s="226"/>
      <c r="G19" s="224"/>
      <c r="H19" s="79">
        <v>0</v>
      </c>
      <c r="I19" s="79">
        <v>0</v>
      </c>
      <c r="J19" s="79">
        <v>4</v>
      </c>
      <c r="K19" s="79">
        <v>0</v>
      </c>
      <c r="L19" s="83">
        <v>4</v>
      </c>
      <c r="M19" s="79">
        <v>1</v>
      </c>
      <c r="N19" s="79">
        <v>3</v>
      </c>
      <c r="O19" s="79">
        <v>2</v>
      </c>
      <c r="P19" s="79">
        <v>0</v>
      </c>
      <c r="Q19" s="83">
        <v>5</v>
      </c>
      <c r="R19" s="78">
        <v>-1</v>
      </c>
      <c r="S19" s="79">
        <v>0</v>
      </c>
      <c r="T19" s="79">
        <v>1</v>
      </c>
      <c r="U19" s="65">
        <v>-1</v>
      </c>
      <c r="V19" s="238"/>
      <c r="W19" s="67">
        <v>357</v>
      </c>
      <c r="X19" s="249"/>
    </row>
    <row r="20" spans="1:24" ht="22.5" customHeight="1" x14ac:dyDescent="0.15">
      <c r="A20" s="231" t="s">
        <v>7</v>
      </c>
      <c r="B20" s="222">
        <v>778</v>
      </c>
      <c r="C20" s="60" t="s">
        <v>10</v>
      </c>
      <c r="D20" s="64">
        <v>349</v>
      </c>
      <c r="E20" s="78">
        <v>-4</v>
      </c>
      <c r="F20" s="225">
        <v>391</v>
      </c>
      <c r="G20" s="220">
        <v>-4</v>
      </c>
      <c r="H20" s="79">
        <v>0</v>
      </c>
      <c r="I20" s="79">
        <v>0</v>
      </c>
      <c r="J20" s="79">
        <v>0</v>
      </c>
      <c r="K20" s="79">
        <v>0</v>
      </c>
      <c r="L20" s="83">
        <v>0</v>
      </c>
      <c r="M20" s="79">
        <v>3</v>
      </c>
      <c r="N20" s="79">
        <v>0</v>
      </c>
      <c r="O20" s="79">
        <v>0</v>
      </c>
      <c r="P20" s="79">
        <v>0</v>
      </c>
      <c r="Q20" s="83">
        <v>0</v>
      </c>
      <c r="R20" s="78">
        <v>0</v>
      </c>
      <c r="S20" s="79">
        <v>0</v>
      </c>
      <c r="T20" s="79">
        <v>1</v>
      </c>
      <c r="U20" s="65">
        <v>-1</v>
      </c>
      <c r="V20" s="238" t="s">
        <v>7</v>
      </c>
      <c r="W20" s="67">
        <v>353</v>
      </c>
      <c r="X20" s="248">
        <v>395</v>
      </c>
    </row>
    <row r="21" spans="1:24" ht="22.5" customHeight="1" x14ac:dyDescent="0.15">
      <c r="A21" s="231"/>
      <c r="B21" s="223"/>
      <c r="C21" s="60" t="s">
        <v>11</v>
      </c>
      <c r="D21" s="64">
        <v>429</v>
      </c>
      <c r="E21" s="78">
        <v>-5</v>
      </c>
      <c r="F21" s="226"/>
      <c r="G21" s="224"/>
      <c r="H21" s="79">
        <v>0</v>
      </c>
      <c r="I21" s="79">
        <v>0</v>
      </c>
      <c r="J21" s="79">
        <v>0</v>
      </c>
      <c r="K21" s="79">
        <v>0</v>
      </c>
      <c r="L21" s="83">
        <v>0</v>
      </c>
      <c r="M21" s="79">
        <v>3</v>
      </c>
      <c r="N21" s="79">
        <v>0</v>
      </c>
      <c r="O21" s="79">
        <v>1</v>
      </c>
      <c r="P21" s="79">
        <v>0</v>
      </c>
      <c r="Q21" s="83">
        <v>1</v>
      </c>
      <c r="R21" s="78">
        <v>-1</v>
      </c>
      <c r="S21" s="79">
        <v>0</v>
      </c>
      <c r="T21" s="79">
        <v>1</v>
      </c>
      <c r="U21" s="65">
        <v>-1</v>
      </c>
      <c r="V21" s="238"/>
      <c r="W21" s="67">
        <v>434</v>
      </c>
      <c r="X21" s="249"/>
    </row>
    <row r="22" spans="1:24" ht="22.5" customHeight="1" x14ac:dyDescent="0.15">
      <c r="A22" s="231" t="s">
        <v>8</v>
      </c>
      <c r="B22" s="222">
        <v>3837</v>
      </c>
      <c r="C22" s="60" t="s">
        <v>10</v>
      </c>
      <c r="D22" s="64">
        <v>1782</v>
      </c>
      <c r="E22" s="78">
        <v>-9</v>
      </c>
      <c r="F22" s="225">
        <v>1566</v>
      </c>
      <c r="G22" s="220">
        <v>7</v>
      </c>
      <c r="H22" s="79">
        <v>13</v>
      </c>
      <c r="I22" s="79">
        <v>2</v>
      </c>
      <c r="J22" s="79">
        <v>5</v>
      </c>
      <c r="K22" s="79">
        <v>1</v>
      </c>
      <c r="L22" s="83">
        <v>8</v>
      </c>
      <c r="M22" s="79">
        <v>9</v>
      </c>
      <c r="N22" s="79">
        <v>5</v>
      </c>
      <c r="O22" s="79">
        <v>11</v>
      </c>
      <c r="P22" s="79">
        <v>0</v>
      </c>
      <c r="Q22" s="83">
        <v>16</v>
      </c>
      <c r="R22" s="78">
        <v>-8</v>
      </c>
      <c r="S22" s="79">
        <v>0</v>
      </c>
      <c r="T22" s="79">
        <v>5</v>
      </c>
      <c r="U22" s="65">
        <v>-5</v>
      </c>
      <c r="V22" s="238" t="s">
        <v>8</v>
      </c>
      <c r="W22" s="67">
        <v>1791</v>
      </c>
      <c r="X22" s="248">
        <v>1559</v>
      </c>
    </row>
    <row r="23" spans="1:24" ht="22.5" customHeight="1" x14ac:dyDescent="0.15">
      <c r="A23" s="231"/>
      <c r="B23" s="223"/>
      <c r="C23" s="60" t="s">
        <v>11</v>
      </c>
      <c r="D23" s="64">
        <v>2055</v>
      </c>
      <c r="E23" s="78">
        <v>-16</v>
      </c>
      <c r="F23" s="226"/>
      <c r="G23" s="224"/>
      <c r="H23" s="79">
        <v>8</v>
      </c>
      <c r="I23" s="79">
        <v>1</v>
      </c>
      <c r="J23" s="79">
        <v>2</v>
      </c>
      <c r="K23" s="79">
        <v>0</v>
      </c>
      <c r="L23" s="83">
        <v>3</v>
      </c>
      <c r="M23" s="79">
        <v>7</v>
      </c>
      <c r="N23" s="79">
        <v>9</v>
      </c>
      <c r="O23" s="79">
        <v>9</v>
      </c>
      <c r="P23" s="79">
        <v>0</v>
      </c>
      <c r="Q23" s="83">
        <v>18</v>
      </c>
      <c r="R23" s="78">
        <v>-15</v>
      </c>
      <c r="S23" s="79">
        <v>1</v>
      </c>
      <c r="T23" s="79">
        <v>3</v>
      </c>
      <c r="U23" s="65">
        <v>-2</v>
      </c>
      <c r="V23" s="238"/>
      <c r="W23" s="67">
        <v>2071</v>
      </c>
      <c r="X23" s="249"/>
    </row>
    <row r="24" spans="1:24" ht="22.5" customHeight="1" x14ac:dyDescent="0.15">
      <c r="A24" s="231" t="s">
        <v>9</v>
      </c>
      <c r="B24" s="222">
        <v>8509</v>
      </c>
      <c r="C24" s="60" t="s">
        <v>10</v>
      </c>
      <c r="D24" s="64">
        <v>4024</v>
      </c>
      <c r="E24" s="78">
        <v>-5</v>
      </c>
      <c r="F24" s="225">
        <v>3647</v>
      </c>
      <c r="G24" s="220">
        <v>14</v>
      </c>
      <c r="H24" s="79">
        <v>16</v>
      </c>
      <c r="I24" s="79">
        <v>3</v>
      </c>
      <c r="J24" s="79">
        <v>26</v>
      </c>
      <c r="K24" s="79">
        <v>1</v>
      </c>
      <c r="L24" s="83">
        <v>30</v>
      </c>
      <c r="M24" s="79">
        <v>16</v>
      </c>
      <c r="N24" s="79">
        <v>15</v>
      </c>
      <c r="O24" s="79">
        <v>15</v>
      </c>
      <c r="P24" s="79">
        <v>0</v>
      </c>
      <c r="Q24" s="83">
        <v>30</v>
      </c>
      <c r="R24" s="78">
        <v>0</v>
      </c>
      <c r="S24" s="79">
        <v>4</v>
      </c>
      <c r="T24" s="79">
        <v>9</v>
      </c>
      <c r="U24" s="65">
        <v>-5</v>
      </c>
      <c r="V24" s="238" t="s">
        <v>9</v>
      </c>
      <c r="W24" s="67">
        <v>4029</v>
      </c>
      <c r="X24" s="248">
        <v>3633</v>
      </c>
    </row>
    <row r="25" spans="1:24" ht="22.5" customHeight="1" thickBot="1" x14ac:dyDescent="0.2">
      <c r="A25" s="232"/>
      <c r="B25" s="237"/>
      <c r="C25" s="68" t="s">
        <v>11</v>
      </c>
      <c r="D25" s="69">
        <v>4485</v>
      </c>
      <c r="E25" s="80">
        <v>-30</v>
      </c>
      <c r="F25" s="227"/>
      <c r="G25" s="221"/>
      <c r="H25" s="81">
        <v>25</v>
      </c>
      <c r="I25" s="81">
        <v>5</v>
      </c>
      <c r="J25" s="81">
        <v>5</v>
      </c>
      <c r="K25" s="81">
        <v>0</v>
      </c>
      <c r="L25" s="70">
        <v>10</v>
      </c>
      <c r="M25" s="81">
        <v>31</v>
      </c>
      <c r="N25" s="81">
        <v>13</v>
      </c>
      <c r="O25" s="81">
        <v>17</v>
      </c>
      <c r="P25" s="81">
        <v>0</v>
      </c>
      <c r="Q25" s="70">
        <v>30</v>
      </c>
      <c r="R25" s="80">
        <v>-20</v>
      </c>
      <c r="S25" s="81">
        <v>1</v>
      </c>
      <c r="T25" s="81">
        <v>5</v>
      </c>
      <c r="U25" s="71">
        <v>-4</v>
      </c>
      <c r="V25" s="239"/>
      <c r="W25" s="72">
        <v>4515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Normal="10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90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2.258203680756345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49204</v>
      </c>
      <c r="C6" s="57" t="s">
        <v>10</v>
      </c>
      <c r="D6" s="82">
        <v>23199</v>
      </c>
      <c r="E6" s="78">
        <v>8</v>
      </c>
      <c r="F6" s="228">
        <v>21789</v>
      </c>
      <c r="G6" s="228">
        <v>120</v>
      </c>
      <c r="H6" s="82">
        <v>99</v>
      </c>
      <c r="I6" s="82">
        <v>70</v>
      </c>
      <c r="J6" s="82">
        <v>108</v>
      </c>
      <c r="K6" s="82">
        <v>0</v>
      </c>
      <c r="L6" s="82">
        <v>178</v>
      </c>
      <c r="M6" s="82">
        <v>99</v>
      </c>
      <c r="N6" s="82">
        <v>82</v>
      </c>
      <c r="O6" s="82">
        <v>57</v>
      </c>
      <c r="P6" s="82">
        <v>0</v>
      </c>
      <c r="Q6" s="82">
        <v>139</v>
      </c>
      <c r="R6" s="82">
        <v>39</v>
      </c>
      <c r="S6" s="82">
        <v>4</v>
      </c>
      <c r="T6" s="82">
        <v>35</v>
      </c>
      <c r="U6" s="58">
        <v>-31</v>
      </c>
      <c r="V6" s="254" t="s">
        <v>0</v>
      </c>
      <c r="W6" s="59">
        <v>23191</v>
      </c>
      <c r="X6" s="246">
        <v>21669</v>
      </c>
    </row>
    <row r="7" spans="1:24" ht="22.5" customHeight="1" x14ac:dyDescent="0.15">
      <c r="A7" s="235"/>
      <c r="B7" s="223"/>
      <c r="C7" s="60" t="s">
        <v>11</v>
      </c>
      <c r="D7" s="78">
        <v>26005</v>
      </c>
      <c r="E7" s="78">
        <v>-28</v>
      </c>
      <c r="F7" s="229"/>
      <c r="G7" s="229"/>
      <c r="H7" s="83">
        <v>103</v>
      </c>
      <c r="I7" s="83">
        <v>77</v>
      </c>
      <c r="J7" s="83">
        <v>33</v>
      </c>
      <c r="K7" s="83">
        <v>0</v>
      </c>
      <c r="L7" s="78">
        <v>110</v>
      </c>
      <c r="M7" s="83">
        <v>103</v>
      </c>
      <c r="N7" s="83">
        <v>72</v>
      </c>
      <c r="O7" s="83">
        <v>50</v>
      </c>
      <c r="P7" s="83">
        <v>0</v>
      </c>
      <c r="Q7" s="83">
        <v>122</v>
      </c>
      <c r="R7" s="78">
        <v>-12</v>
      </c>
      <c r="S7" s="78">
        <v>10</v>
      </c>
      <c r="T7" s="78">
        <v>26</v>
      </c>
      <c r="U7" s="61">
        <v>-16</v>
      </c>
      <c r="V7" s="255"/>
      <c r="W7" s="62">
        <v>26033</v>
      </c>
      <c r="X7" s="247"/>
    </row>
    <row r="8" spans="1:24" ht="22.5" customHeight="1" x14ac:dyDescent="0.15">
      <c r="A8" s="236" t="s">
        <v>1</v>
      </c>
      <c r="B8" s="222">
        <v>5386</v>
      </c>
      <c r="C8" s="63" t="s">
        <v>10</v>
      </c>
      <c r="D8" s="64">
        <v>2449</v>
      </c>
      <c r="E8" s="78">
        <v>-16</v>
      </c>
      <c r="F8" s="230">
        <v>2279</v>
      </c>
      <c r="G8" s="224">
        <v>-3</v>
      </c>
      <c r="H8" s="84">
        <v>4</v>
      </c>
      <c r="I8" s="84">
        <v>7</v>
      </c>
      <c r="J8" s="84">
        <v>3</v>
      </c>
      <c r="K8" s="84">
        <v>0</v>
      </c>
      <c r="L8" s="78">
        <v>10</v>
      </c>
      <c r="M8" s="84">
        <v>10</v>
      </c>
      <c r="N8" s="84">
        <v>9</v>
      </c>
      <c r="O8" s="84">
        <v>8</v>
      </c>
      <c r="P8" s="84">
        <v>0</v>
      </c>
      <c r="Q8" s="78">
        <v>17</v>
      </c>
      <c r="R8" s="78">
        <v>-7</v>
      </c>
      <c r="S8" s="84">
        <v>1</v>
      </c>
      <c r="T8" s="84">
        <v>4</v>
      </c>
      <c r="U8" s="65">
        <v>-3</v>
      </c>
      <c r="V8" s="256" t="s">
        <v>1</v>
      </c>
      <c r="W8" s="66">
        <v>2465</v>
      </c>
      <c r="X8" s="249">
        <v>2282</v>
      </c>
    </row>
    <row r="9" spans="1:24" ht="22.5" customHeight="1" x14ac:dyDescent="0.15">
      <c r="A9" s="231"/>
      <c r="B9" s="223"/>
      <c r="C9" s="60" t="s">
        <v>11</v>
      </c>
      <c r="D9" s="64">
        <v>2937</v>
      </c>
      <c r="E9" s="78">
        <v>-9</v>
      </c>
      <c r="F9" s="226"/>
      <c r="G9" s="258"/>
      <c r="H9" s="79">
        <v>9</v>
      </c>
      <c r="I9" s="79">
        <v>9</v>
      </c>
      <c r="J9" s="79">
        <v>4</v>
      </c>
      <c r="K9" s="79">
        <v>0</v>
      </c>
      <c r="L9" s="83">
        <v>13</v>
      </c>
      <c r="M9" s="79">
        <v>17</v>
      </c>
      <c r="N9" s="79">
        <v>5</v>
      </c>
      <c r="O9" s="79">
        <v>6</v>
      </c>
      <c r="P9" s="79">
        <v>0</v>
      </c>
      <c r="Q9" s="83">
        <v>11</v>
      </c>
      <c r="R9" s="78">
        <v>2</v>
      </c>
      <c r="S9" s="79">
        <v>1</v>
      </c>
      <c r="T9" s="79">
        <v>4</v>
      </c>
      <c r="U9" s="65">
        <v>-3</v>
      </c>
      <c r="V9" s="238"/>
      <c r="W9" s="66">
        <v>2946</v>
      </c>
      <c r="X9" s="257"/>
    </row>
    <row r="10" spans="1:24" ht="22.5" customHeight="1" x14ac:dyDescent="0.15">
      <c r="A10" s="231" t="s">
        <v>2</v>
      </c>
      <c r="B10" s="222">
        <v>17930</v>
      </c>
      <c r="C10" s="60" t="s">
        <v>10</v>
      </c>
      <c r="D10" s="64">
        <v>8455</v>
      </c>
      <c r="E10" s="78">
        <v>-9</v>
      </c>
      <c r="F10" s="225">
        <v>8018</v>
      </c>
      <c r="G10" s="258">
        <v>45</v>
      </c>
      <c r="H10" s="79">
        <v>55</v>
      </c>
      <c r="I10" s="79">
        <v>42</v>
      </c>
      <c r="J10" s="79">
        <v>22</v>
      </c>
      <c r="K10" s="79">
        <v>0</v>
      </c>
      <c r="L10" s="83">
        <v>64</v>
      </c>
      <c r="M10" s="79">
        <v>58</v>
      </c>
      <c r="N10" s="79">
        <v>42</v>
      </c>
      <c r="O10" s="79">
        <v>23</v>
      </c>
      <c r="P10" s="79">
        <v>0</v>
      </c>
      <c r="Q10" s="83">
        <v>65</v>
      </c>
      <c r="R10" s="78">
        <v>-1</v>
      </c>
      <c r="S10" s="79">
        <v>3</v>
      </c>
      <c r="T10" s="79">
        <v>8</v>
      </c>
      <c r="U10" s="65">
        <v>-5</v>
      </c>
      <c r="V10" s="238" t="s">
        <v>2</v>
      </c>
      <c r="W10" s="67">
        <v>8464</v>
      </c>
      <c r="X10" s="248">
        <v>7973</v>
      </c>
    </row>
    <row r="11" spans="1:24" ht="22.5" customHeight="1" x14ac:dyDescent="0.15">
      <c r="A11" s="231"/>
      <c r="B11" s="223"/>
      <c r="C11" s="60" t="s">
        <v>11</v>
      </c>
      <c r="D11" s="64">
        <v>9475</v>
      </c>
      <c r="E11" s="78">
        <v>14</v>
      </c>
      <c r="F11" s="226"/>
      <c r="G11" s="258"/>
      <c r="H11" s="79">
        <v>49</v>
      </c>
      <c r="I11" s="79">
        <v>49</v>
      </c>
      <c r="J11" s="79">
        <v>15</v>
      </c>
      <c r="K11" s="79">
        <v>0</v>
      </c>
      <c r="L11" s="83">
        <v>64</v>
      </c>
      <c r="M11" s="79">
        <v>54</v>
      </c>
      <c r="N11" s="79">
        <v>29</v>
      </c>
      <c r="O11" s="79">
        <v>17</v>
      </c>
      <c r="P11" s="79">
        <v>0</v>
      </c>
      <c r="Q11" s="83">
        <v>46</v>
      </c>
      <c r="R11" s="78">
        <v>18</v>
      </c>
      <c r="S11" s="79">
        <v>5</v>
      </c>
      <c r="T11" s="79">
        <v>4</v>
      </c>
      <c r="U11" s="65">
        <v>1</v>
      </c>
      <c r="V11" s="238"/>
      <c r="W11" s="67">
        <v>9461</v>
      </c>
      <c r="X11" s="249"/>
    </row>
    <row r="12" spans="1:24" ht="22.5" customHeight="1" x14ac:dyDescent="0.15">
      <c r="A12" s="231" t="s">
        <v>3</v>
      </c>
      <c r="B12" s="222">
        <v>4593</v>
      </c>
      <c r="C12" s="60" t="s">
        <v>10</v>
      </c>
      <c r="D12" s="64">
        <v>2124</v>
      </c>
      <c r="E12" s="78">
        <v>-13</v>
      </c>
      <c r="F12" s="225">
        <v>2354</v>
      </c>
      <c r="G12" s="258">
        <v>-1</v>
      </c>
      <c r="H12" s="79">
        <v>11</v>
      </c>
      <c r="I12" s="79">
        <v>8</v>
      </c>
      <c r="J12" s="79">
        <v>2</v>
      </c>
      <c r="K12" s="79">
        <v>0</v>
      </c>
      <c r="L12" s="83">
        <v>10</v>
      </c>
      <c r="M12" s="79">
        <v>12</v>
      </c>
      <c r="N12" s="79">
        <v>9</v>
      </c>
      <c r="O12" s="79">
        <v>9</v>
      </c>
      <c r="P12" s="79">
        <v>0</v>
      </c>
      <c r="Q12" s="83">
        <v>18</v>
      </c>
      <c r="R12" s="78">
        <v>-8</v>
      </c>
      <c r="S12" s="79">
        <v>0</v>
      </c>
      <c r="T12" s="79">
        <v>4</v>
      </c>
      <c r="U12" s="65">
        <v>-4</v>
      </c>
      <c r="V12" s="238" t="s">
        <v>3</v>
      </c>
      <c r="W12" s="67">
        <v>2137</v>
      </c>
      <c r="X12" s="248">
        <v>2355</v>
      </c>
    </row>
    <row r="13" spans="1:24" ht="22.5" customHeight="1" x14ac:dyDescent="0.15">
      <c r="A13" s="231"/>
      <c r="B13" s="223"/>
      <c r="C13" s="60" t="s">
        <v>11</v>
      </c>
      <c r="D13" s="64">
        <v>2469</v>
      </c>
      <c r="E13" s="78">
        <v>-12</v>
      </c>
      <c r="F13" s="226"/>
      <c r="G13" s="258"/>
      <c r="H13" s="79">
        <v>11</v>
      </c>
      <c r="I13" s="79">
        <v>9</v>
      </c>
      <c r="J13" s="79">
        <v>4</v>
      </c>
      <c r="K13" s="79">
        <v>0</v>
      </c>
      <c r="L13" s="83">
        <v>13</v>
      </c>
      <c r="M13" s="79">
        <v>12</v>
      </c>
      <c r="N13" s="79">
        <v>14</v>
      </c>
      <c r="O13" s="79">
        <v>9</v>
      </c>
      <c r="P13" s="79">
        <v>0</v>
      </c>
      <c r="Q13" s="83">
        <v>23</v>
      </c>
      <c r="R13" s="78">
        <v>-10</v>
      </c>
      <c r="S13" s="79">
        <v>2</v>
      </c>
      <c r="T13" s="79">
        <v>3</v>
      </c>
      <c r="U13" s="65">
        <v>-1</v>
      </c>
      <c r="V13" s="238"/>
      <c r="W13" s="67">
        <v>2481</v>
      </c>
      <c r="X13" s="249"/>
    </row>
    <row r="14" spans="1:24" ht="22.5" customHeight="1" x14ac:dyDescent="0.15">
      <c r="A14" s="231" t="s">
        <v>4</v>
      </c>
      <c r="B14" s="222">
        <v>4561</v>
      </c>
      <c r="C14" s="60" t="s">
        <v>10</v>
      </c>
      <c r="D14" s="64">
        <v>2225</v>
      </c>
      <c r="E14" s="78">
        <v>5</v>
      </c>
      <c r="F14" s="225">
        <v>1720</v>
      </c>
      <c r="G14" s="258">
        <v>5</v>
      </c>
      <c r="H14" s="79">
        <v>14</v>
      </c>
      <c r="I14" s="79">
        <v>3</v>
      </c>
      <c r="J14" s="79">
        <v>9</v>
      </c>
      <c r="K14" s="79">
        <v>0</v>
      </c>
      <c r="L14" s="83">
        <v>12</v>
      </c>
      <c r="M14" s="79">
        <v>4</v>
      </c>
      <c r="N14" s="79">
        <v>10</v>
      </c>
      <c r="O14" s="79">
        <v>2</v>
      </c>
      <c r="P14" s="79">
        <v>0</v>
      </c>
      <c r="Q14" s="83">
        <v>12</v>
      </c>
      <c r="R14" s="78">
        <v>0</v>
      </c>
      <c r="S14" s="79">
        <v>0</v>
      </c>
      <c r="T14" s="79">
        <v>5</v>
      </c>
      <c r="U14" s="65">
        <v>-5</v>
      </c>
      <c r="V14" s="238" t="s">
        <v>4</v>
      </c>
      <c r="W14" s="67">
        <v>2220</v>
      </c>
      <c r="X14" s="248">
        <v>1715</v>
      </c>
    </row>
    <row r="15" spans="1:24" ht="22.5" customHeight="1" x14ac:dyDescent="0.15">
      <c r="A15" s="231"/>
      <c r="B15" s="223"/>
      <c r="C15" s="60" t="s">
        <v>11</v>
      </c>
      <c r="D15" s="64">
        <v>2336</v>
      </c>
      <c r="E15" s="78">
        <v>-7</v>
      </c>
      <c r="F15" s="226"/>
      <c r="G15" s="258"/>
      <c r="H15" s="79">
        <v>11</v>
      </c>
      <c r="I15" s="79">
        <v>1</v>
      </c>
      <c r="J15" s="79">
        <v>2</v>
      </c>
      <c r="K15" s="79">
        <v>0</v>
      </c>
      <c r="L15" s="83">
        <v>3</v>
      </c>
      <c r="M15" s="79">
        <v>12</v>
      </c>
      <c r="N15" s="79">
        <v>5</v>
      </c>
      <c r="O15" s="79">
        <v>3</v>
      </c>
      <c r="P15" s="79">
        <v>0</v>
      </c>
      <c r="Q15" s="83">
        <v>8</v>
      </c>
      <c r="R15" s="78">
        <v>-5</v>
      </c>
      <c r="S15" s="79">
        <v>1</v>
      </c>
      <c r="T15" s="79">
        <v>2</v>
      </c>
      <c r="U15" s="65">
        <v>-1</v>
      </c>
      <c r="V15" s="238"/>
      <c r="W15" s="67">
        <v>2343</v>
      </c>
      <c r="X15" s="249"/>
    </row>
    <row r="16" spans="1:24" ht="22.5" customHeight="1" x14ac:dyDescent="0.15">
      <c r="A16" s="231" t="s">
        <v>5</v>
      </c>
      <c r="B16" s="222">
        <v>2884</v>
      </c>
      <c r="C16" s="60" t="s">
        <v>10</v>
      </c>
      <c r="D16" s="64">
        <v>1413</v>
      </c>
      <c r="E16" s="78">
        <v>8</v>
      </c>
      <c r="F16" s="225">
        <v>1417</v>
      </c>
      <c r="G16" s="258">
        <v>13</v>
      </c>
      <c r="H16" s="79">
        <v>1</v>
      </c>
      <c r="I16" s="79">
        <v>2</v>
      </c>
      <c r="J16" s="79">
        <v>12</v>
      </c>
      <c r="K16" s="79">
        <v>0</v>
      </c>
      <c r="L16" s="83">
        <v>14</v>
      </c>
      <c r="M16" s="79">
        <v>2</v>
      </c>
      <c r="N16" s="79">
        <v>0</v>
      </c>
      <c r="O16" s="79">
        <v>2</v>
      </c>
      <c r="P16" s="79">
        <v>0</v>
      </c>
      <c r="Q16" s="83">
        <v>2</v>
      </c>
      <c r="R16" s="78">
        <v>12</v>
      </c>
      <c r="S16" s="79">
        <v>0</v>
      </c>
      <c r="T16" s="79">
        <v>3</v>
      </c>
      <c r="U16" s="65">
        <v>-3</v>
      </c>
      <c r="V16" s="238" t="s">
        <v>5</v>
      </c>
      <c r="W16" s="67">
        <v>1405</v>
      </c>
      <c r="X16" s="248">
        <v>1404</v>
      </c>
    </row>
    <row r="17" spans="1:24" ht="22.5" customHeight="1" x14ac:dyDescent="0.15">
      <c r="A17" s="231"/>
      <c r="B17" s="223"/>
      <c r="C17" s="60" t="s">
        <v>11</v>
      </c>
      <c r="D17" s="64">
        <v>1471</v>
      </c>
      <c r="E17" s="78">
        <v>-8</v>
      </c>
      <c r="F17" s="226"/>
      <c r="G17" s="258"/>
      <c r="H17" s="79">
        <v>2</v>
      </c>
      <c r="I17" s="79">
        <v>0</v>
      </c>
      <c r="J17" s="79">
        <v>2</v>
      </c>
      <c r="K17" s="79">
        <v>0</v>
      </c>
      <c r="L17" s="83">
        <v>2</v>
      </c>
      <c r="M17" s="79">
        <v>0</v>
      </c>
      <c r="N17" s="79">
        <v>5</v>
      </c>
      <c r="O17" s="79">
        <v>5</v>
      </c>
      <c r="P17" s="79">
        <v>0</v>
      </c>
      <c r="Q17" s="83">
        <v>10</v>
      </c>
      <c r="R17" s="78">
        <v>-8</v>
      </c>
      <c r="S17" s="79">
        <v>0</v>
      </c>
      <c r="T17" s="79">
        <v>2</v>
      </c>
      <c r="U17" s="65">
        <v>-2</v>
      </c>
      <c r="V17" s="238"/>
      <c r="W17" s="67">
        <v>1479</v>
      </c>
      <c r="X17" s="249"/>
    </row>
    <row r="18" spans="1:24" ht="22.5" customHeight="1" x14ac:dyDescent="0.15">
      <c r="A18" s="231" t="s">
        <v>6</v>
      </c>
      <c r="B18" s="222">
        <v>696</v>
      </c>
      <c r="C18" s="60" t="s">
        <v>10</v>
      </c>
      <c r="D18" s="64">
        <v>342</v>
      </c>
      <c r="E18" s="78">
        <v>-3</v>
      </c>
      <c r="F18" s="225">
        <v>336</v>
      </c>
      <c r="G18" s="258">
        <v>0</v>
      </c>
      <c r="H18" s="79">
        <v>1</v>
      </c>
      <c r="I18" s="79">
        <v>0</v>
      </c>
      <c r="J18" s="79">
        <v>0</v>
      </c>
      <c r="K18" s="79">
        <v>0</v>
      </c>
      <c r="L18" s="83">
        <v>0</v>
      </c>
      <c r="M18" s="79">
        <v>0</v>
      </c>
      <c r="N18" s="79">
        <v>1</v>
      </c>
      <c r="O18" s="79">
        <v>2</v>
      </c>
      <c r="P18" s="79">
        <v>0</v>
      </c>
      <c r="Q18" s="83">
        <v>3</v>
      </c>
      <c r="R18" s="78">
        <v>-3</v>
      </c>
      <c r="S18" s="79">
        <v>0</v>
      </c>
      <c r="T18" s="79">
        <v>1</v>
      </c>
      <c r="U18" s="65">
        <v>-1</v>
      </c>
      <c r="V18" s="238" t="s">
        <v>6</v>
      </c>
      <c r="W18" s="67">
        <v>345</v>
      </c>
      <c r="X18" s="248">
        <v>336</v>
      </c>
    </row>
    <row r="19" spans="1:24" ht="22.5" customHeight="1" x14ac:dyDescent="0.15">
      <c r="A19" s="231"/>
      <c r="B19" s="223"/>
      <c r="C19" s="60" t="s">
        <v>11</v>
      </c>
      <c r="D19" s="64">
        <v>354</v>
      </c>
      <c r="E19" s="78">
        <v>0</v>
      </c>
      <c r="F19" s="226"/>
      <c r="G19" s="258"/>
      <c r="H19" s="79">
        <v>1</v>
      </c>
      <c r="I19" s="79">
        <v>0</v>
      </c>
      <c r="J19" s="79">
        <v>0</v>
      </c>
      <c r="K19" s="79">
        <v>0</v>
      </c>
      <c r="L19" s="83">
        <v>0</v>
      </c>
      <c r="M19" s="79">
        <v>1</v>
      </c>
      <c r="N19" s="79">
        <v>0</v>
      </c>
      <c r="O19" s="79">
        <v>0</v>
      </c>
      <c r="P19" s="79">
        <v>0</v>
      </c>
      <c r="Q19" s="83">
        <v>0</v>
      </c>
      <c r="R19" s="78">
        <v>0</v>
      </c>
      <c r="S19" s="79">
        <v>0</v>
      </c>
      <c r="T19" s="79">
        <v>0</v>
      </c>
      <c r="U19" s="65">
        <v>0</v>
      </c>
      <c r="V19" s="238"/>
      <c r="W19" s="67">
        <v>354</v>
      </c>
      <c r="X19" s="249"/>
    </row>
    <row r="20" spans="1:24" ht="22.5" customHeight="1" x14ac:dyDescent="0.15">
      <c r="A20" s="231" t="s">
        <v>7</v>
      </c>
      <c r="B20" s="222">
        <v>773</v>
      </c>
      <c r="C20" s="60" t="s">
        <v>10</v>
      </c>
      <c r="D20" s="64">
        <v>345</v>
      </c>
      <c r="E20" s="78">
        <v>-4</v>
      </c>
      <c r="F20" s="225">
        <v>389</v>
      </c>
      <c r="G20" s="258">
        <v>-2</v>
      </c>
      <c r="H20" s="79">
        <v>0</v>
      </c>
      <c r="I20" s="79">
        <v>1</v>
      </c>
      <c r="J20" s="79">
        <v>0</v>
      </c>
      <c r="K20" s="79">
        <v>0</v>
      </c>
      <c r="L20" s="83">
        <v>1</v>
      </c>
      <c r="M20" s="79">
        <v>2</v>
      </c>
      <c r="N20" s="79">
        <v>2</v>
      </c>
      <c r="O20" s="79">
        <v>1</v>
      </c>
      <c r="P20" s="79">
        <v>0</v>
      </c>
      <c r="Q20" s="83">
        <v>3</v>
      </c>
      <c r="R20" s="78">
        <v>-2</v>
      </c>
      <c r="S20" s="79">
        <v>0</v>
      </c>
      <c r="T20" s="79">
        <v>0</v>
      </c>
      <c r="U20" s="65">
        <v>0</v>
      </c>
      <c r="V20" s="238" t="s">
        <v>7</v>
      </c>
      <c r="W20" s="67">
        <v>349</v>
      </c>
      <c r="X20" s="248">
        <v>391</v>
      </c>
    </row>
    <row r="21" spans="1:24" ht="22.5" customHeight="1" x14ac:dyDescent="0.15">
      <c r="A21" s="231"/>
      <c r="B21" s="223"/>
      <c r="C21" s="60" t="s">
        <v>11</v>
      </c>
      <c r="D21" s="64">
        <v>428</v>
      </c>
      <c r="E21" s="78">
        <v>-1</v>
      </c>
      <c r="F21" s="226"/>
      <c r="G21" s="258"/>
      <c r="H21" s="79">
        <v>2</v>
      </c>
      <c r="I21" s="79">
        <v>0</v>
      </c>
      <c r="J21" s="79">
        <v>1</v>
      </c>
      <c r="K21" s="79">
        <v>0</v>
      </c>
      <c r="L21" s="83">
        <v>1</v>
      </c>
      <c r="M21" s="79">
        <v>0</v>
      </c>
      <c r="N21" s="79">
        <v>1</v>
      </c>
      <c r="O21" s="79">
        <v>1</v>
      </c>
      <c r="P21" s="79">
        <v>0</v>
      </c>
      <c r="Q21" s="83">
        <v>2</v>
      </c>
      <c r="R21" s="78">
        <v>-1</v>
      </c>
      <c r="S21" s="79">
        <v>0</v>
      </c>
      <c r="T21" s="79">
        <v>2</v>
      </c>
      <c r="U21" s="65">
        <v>-2</v>
      </c>
      <c r="V21" s="238"/>
      <c r="W21" s="67">
        <v>429</v>
      </c>
      <c r="X21" s="249"/>
    </row>
    <row r="22" spans="1:24" ht="22.5" customHeight="1" x14ac:dyDescent="0.15">
      <c r="A22" s="231" t="s">
        <v>8</v>
      </c>
      <c r="B22" s="222">
        <v>3832</v>
      </c>
      <c r="C22" s="60" t="s">
        <v>10</v>
      </c>
      <c r="D22" s="64">
        <v>1778</v>
      </c>
      <c r="E22" s="78">
        <v>-4</v>
      </c>
      <c r="F22" s="225">
        <v>1565</v>
      </c>
      <c r="G22" s="258">
        <v>-1</v>
      </c>
      <c r="H22" s="79">
        <v>6</v>
      </c>
      <c r="I22" s="79">
        <v>1</v>
      </c>
      <c r="J22" s="79">
        <v>2</v>
      </c>
      <c r="K22" s="79">
        <v>0</v>
      </c>
      <c r="L22" s="83">
        <v>3</v>
      </c>
      <c r="M22" s="79">
        <v>2</v>
      </c>
      <c r="N22" s="79">
        <v>4</v>
      </c>
      <c r="O22" s="79">
        <v>3</v>
      </c>
      <c r="P22" s="79">
        <v>0</v>
      </c>
      <c r="Q22" s="83">
        <v>7</v>
      </c>
      <c r="R22" s="78">
        <v>-4</v>
      </c>
      <c r="S22" s="79">
        <v>0</v>
      </c>
      <c r="T22" s="79">
        <v>4</v>
      </c>
      <c r="U22" s="65">
        <v>-4</v>
      </c>
      <c r="V22" s="238" t="s">
        <v>8</v>
      </c>
      <c r="W22" s="67">
        <v>1782</v>
      </c>
      <c r="X22" s="248">
        <v>1566</v>
      </c>
    </row>
    <row r="23" spans="1:24" ht="22.5" customHeight="1" x14ac:dyDescent="0.15">
      <c r="A23" s="231"/>
      <c r="B23" s="223"/>
      <c r="C23" s="60" t="s">
        <v>11</v>
      </c>
      <c r="D23" s="64">
        <v>2054</v>
      </c>
      <c r="E23" s="78">
        <v>-1</v>
      </c>
      <c r="F23" s="226"/>
      <c r="G23" s="258"/>
      <c r="H23" s="79">
        <v>8</v>
      </c>
      <c r="I23" s="79">
        <v>3</v>
      </c>
      <c r="J23" s="79">
        <v>0</v>
      </c>
      <c r="K23" s="79">
        <v>0</v>
      </c>
      <c r="L23" s="83">
        <v>3</v>
      </c>
      <c r="M23" s="79">
        <v>2</v>
      </c>
      <c r="N23" s="79">
        <v>4</v>
      </c>
      <c r="O23" s="79">
        <v>3</v>
      </c>
      <c r="P23" s="79">
        <v>0</v>
      </c>
      <c r="Q23" s="83">
        <v>7</v>
      </c>
      <c r="R23" s="78">
        <v>-4</v>
      </c>
      <c r="S23" s="79">
        <v>0</v>
      </c>
      <c r="T23" s="79">
        <v>3</v>
      </c>
      <c r="U23" s="65">
        <v>-3</v>
      </c>
      <c r="V23" s="238"/>
      <c r="W23" s="67">
        <v>2055</v>
      </c>
      <c r="X23" s="249"/>
    </row>
    <row r="24" spans="1:24" ht="22.5" customHeight="1" x14ac:dyDescent="0.15">
      <c r="A24" s="231" t="s">
        <v>9</v>
      </c>
      <c r="B24" s="222">
        <v>8549</v>
      </c>
      <c r="C24" s="60" t="s">
        <v>10</v>
      </c>
      <c r="D24" s="64">
        <v>4068</v>
      </c>
      <c r="E24" s="78">
        <v>44</v>
      </c>
      <c r="F24" s="225">
        <v>3711</v>
      </c>
      <c r="G24" s="258">
        <v>64</v>
      </c>
      <c r="H24" s="79">
        <v>7</v>
      </c>
      <c r="I24" s="79">
        <v>6</v>
      </c>
      <c r="J24" s="79">
        <v>58</v>
      </c>
      <c r="K24" s="79">
        <v>0</v>
      </c>
      <c r="L24" s="83">
        <v>64</v>
      </c>
      <c r="M24" s="79">
        <v>9</v>
      </c>
      <c r="N24" s="79">
        <v>5</v>
      </c>
      <c r="O24" s="79">
        <v>7</v>
      </c>
      <c r="P24" s="79">
        <v>0</v>
      </c>
      <c r="Q24" s="83">
        <v>12</v>
      </c>
      <c r="R24" s="78">
        <v>52</v>
      </c>
      <c r="S24" s="79">
        <v>0</v>
      </c>
      <c r="T24" s="79">
        <v>6</v>
      </c>
      <c r="U24" s="65">
        <v>-6</v>
      </c>
      <c r="V24" s="238" t="s">
        <v>9</v>
      </c>
      <c r="W24" s="67">
        <v>4024</v>
      </c>
      <c r="X24" s="248">
        <v>3647</v>
      </c>
    </row>
    <row r="25" spans="1:24" ht="22.5" customHeight="1" thickBot="1" x14ac:dyDescent="0.2">
      <c r="A25" s="232"/>
      <c r="B25" s="237"/>
      <c r="C25" s="68" t="s">
        <v>11</v>
      </c>
      <c r="D25" s="69">
        <v>4481</v>
      </c>
      <c r="E25" s="80">
        <v>-4</v>
      </c>
      <c r="F25" s="227"/>
      <c r="G25" s="259"/>
      <c r="H25" s="81">
        <v>10</v>
      </c>
      <c r="I25" s="81">
        <v>6</v>
      </c>
      <c r="J25" s="81">
        <v>5</v>
      </c>
      <c r="K25" s="81">
        <v>0</v>
      </c>
      <c r="L25" s="70">
        <v>11</v>
      </c>
      <c r="M25" s="81">
        <v>5</v>
      </c>
      <c r="N25" s="81">
        <v>9</v>
      </c>
      <c r="O25" s="81">
        <v>6</v>
      </c>
      <c r="P25" s="81">
        <v>0</v>
      </c>
      <c r="Q25" s="70">
        <v>15</v>
      </c>
      <c r="R25" s="80">
        <v>-4</v>
      </c>
      <c r="S25" s="81">
        <v>1</v>
      </c>
      <c r="T25" s="81">
        <v>6</v>
      </c>
      <c r="U25" s="71">
        <v>-5</v>
      </c>
      <c r="V25" s="239"/>
      <c r="W25" s="72">
        <v>4485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M26">
        <v>151</v>
      </c>
      <c r="N26" s="1">
        <v>143</v>
      </c>
      <c r="O26" s="1">
        <v>158</v>
      </c>
      <c r="P26" s="1">
        <v>4</v>
      </c>
      <c r="Q26" s="1"/>
    </row>
    <row r="27" spans="1:24" ht="22.5" customHeight="1" x14ac:dyDescent="0.15">
      <c r="M27">
        <v>167</v>
      </c>
      <c r="N27">
        <v>133</v>
      </c>
      <c r="O27">
        <v>122</v>
      </c>
      <c r="P27">
        <v>0</v>
      </c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zoomScale="90" zoomScaleNormal="9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91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2.2538591910585866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63">
        <v>49204</v>
      </c>
      <c r="C6" s="85" t="s">
        <v>10</v>
      </c>
      <c r="D6" s="86">
        <v>23195</v>
      </c>
      <c r="E6" s="112">
        <v>-4</v>
      </c>
      <c r="F6" s="265">
        <v>21831</v>
      </c>
      <c r="G6" s="265">
        <v>42</v>
      </c>
      <c r="H6" s="86">
        <v>81</v>
      </c>
      <c r="I6" s="86">
        <v>28</v>
      </c>
      <c r="J6" s="86">
        <v>36</v>
      </c>
      <c r="K6" s="86">
        <v>1</v>
      </c>
      <c r="L6" s="86">
        <v>65</v>
      </c>
      <c r="M6" s="86">
        <v>81</v>
      </c>
      <c r="N6" s="86">
        <v>23</v>
      </c>
      <c r="O6" s="86">
        <v>27</v>
      </c>
      <c r="P6" s="86">
        <v>0</v>
      </c>
      <c r="Q6" s="86">
        <v>50</v>
      </c>
      <c r="R6" s="86">
        <v>15</v>
      </c>
      <c r="S6" s="86">
        <v>14</v>
      </c>
      <c r="T6" s="86">
        <v>33</v>
      </c>
      <c r="U6" s="88">
        <v>-19</v>
      </c>
      <c r="V6" s="267" t="s">
        <v>0</v>
      </c>
      <c r="W6" s="89">
        <v>23199</v>
      </c>
      <c r="X6" s="269">
        <v>21789</v>
      </c>
    </row>
    <row r="7" spans="1:24" ht="22.5" customHeight="1" thickBot="1" x14ac:dyDescent="0.2">
      <c r="A7" s="262"/>
      <c r="B7" s="264"/>
      <c r="C7" s="122" t="s">
        <v>11</v>
      </c>
      <c r="D7" s="120">
        <v>26009</v>
      </c>
      <c r="E7" s="128">
        <v>4</v>
      </c>
      <c r="F7" s="266"/>
      <c r="G7" s="266"/>
      <c r="H7" s="125">
        <v>79</v>
      </c>
      <c r="I7" s="125">
        <v>19</v>
      </c>
      <c r="J7" s="125">
        <v>41</v>
      </c>
      <c r="K7" s="125">
        <v>0</v>
      </c>
      <c r="L7" s="125">
        <v>60</v>
      </c>
      <c r="M7" s="125">
        <v>79</v>
      </c>
      <c r="N7" s="125">
        <v>20</v>
      </c>
      <c r="O7" s="125">
        <v>14</v>
      </c>
      <c r="P7" s="125">
        <v>0</v>
      </c>
      <c r="Q7" s="125">
        <v>34</v>
      </c>
      <c r="R7" s="126">
        <v>26</v>
      </c>
      <c r="S7" s="126">
        <v>9</v>
      </c>
      <c r="T7" s="126">
        <v>31</v>
      </c>
      <c r="U7" s="127">
        <v>-22</v>
      </c>
      <c r="V7" s="268"/>
      <c r="W7" s="124">
        <v>26005</v>
      </c>
      <c r="X7" s="270"/>
    </row>
    <row r="8" spans="1:24" ht="22.5" customHeight="1" thickTop="1" x14ac:dyDescent="0.15">
      <c r="A8" s="236" t="s">
        <v>1</v>
      </c>
      <c r="B8" s="271">
        <v>5370</v>
      </c>
      <c r="C8" s="123" t="s">
        <v>10</v>
      </c>
      <c r="D8" s="121">
        <v>2436</v>
      </c>
      <c r="E8" s="112">
        <v>-13</v>
      </c>
      <c r="F8" s="273">
        <v>2271</v>
      </c>
      <c r="G8" s="275">
        <v>-8</v>
      </c>
      <c r="H8" s="93">
        <v>11</v>
      </c>
      <c r="I8" s="93">
        <v>2</v>
      </c>
      <c r="J8" s="93">
        <v>1</v>
      </c>
      <c r="K8" s="93">
        <v>1</v>
      </c>
      <c r="L8" s="87">
        <v>4</v>
      </c>
      <c r="M8" s="93">
        <v>13</v>
      </c>
      <c r="N8" s="93">
        <v>2</v>
      </c>
      <c r="O8" s="93">
        <v>8</v>
      </c>
      <c r="P8" s="93">
        <v>0</v>
      </c>
      <c r="Q8" s="87">
        <v>10</v>
      </c>
      <c r="R8" s="87">
        <v>-6</v>
      </c>
      <c r="S8" s="93">
        <v>0</v>
      </c>
      <c r="T8" s="93">
        <v>5</v>
      </c>
      <c r="U8" s="94">
        <v>-5</v>
      </c>
      <c r="V8" s="277" t="s">
        <v>1</v>
      </c>
      <c r="W8" s="95">
        <v>2449</v>
      </c>
      <c r="X8" s="260">
        <v>2279</v>
      </c>
    </row>
    <row r="9" spans="1:24" ht="22.5" customHeight="1" x14ac:dyDescent="0.15">
      <c r="A9" s="231"/>
      <c r="B9" s="272"/>
      <c r="C9" s="90" t="s">
        <v>11</v>
      </c>
      <c r="D9" s="92">
        <v>2934</v>
      </c>
      <c r="E9" s="112">
        <v>-3</v>
      </c>
      <c r="F9" s="274"/>
      <c r="G9" s="276"/>
      <c r="H9" s="96">
        <v>8</v>
      </c>
      <c r="I9" s="96">
        <v>0</v>
      </c>
      <c r="J9" s="96">
        <v>2</v>
      </c>
      <c r="K9" s="96">
        <v>0</v>
      </c>
      <c r="L9" s="91">
        <v>2</v>
      </c>
      <c r="M9" s="96">
        <v>9</v>
      </c>
      <c r="N9" s="96">
        <v>0</v>
      </c>
      <c r="O9" s="96">
        <v>0</v>
      </c>
      <c r="P9" s="96">
        <v>0</v>
      </c>
      <c r="Q9" s="91">
        <v>0</v>
      </c>
      <c r="R9" s="87">
        <v>2</v>
      </c>
      <c r="S9" s="96">
        <v>0</v>
      </c>
      <c r="T9" s="96">
        <v>4</v>
      </c>
      <c r="U9" s="94">
        <v>-4</v>
      </c>
      <c r="V9" s="278"/>
      <c r="W9" s="95">
        <v>2937</v>
      </c>
      <c r="X9" s="261"/>
    </row>
    <row r="10" spans="1:24" ht="22.5" customHeight="1" x14ac:dyDescent="0.15">
      <c r="A10" s="231" t="s">
        <v>2</v>
      </c>
      <c r="B10" s="271">
        <v>17971</v>
      </c>
      <c r="C10" s="90" t="s">
        <v>10</v>
      </c>
      <c r="D10" s="92">
        <v>8479</v>
      </c>
      <c r="E10" s="112">
        <v>24</v>
      </c>
      <c r="F10" s="280">
        <v>8052</v>
      </c>
      <c r="G10" s="276">
        <v>34</v>
      </c>
      <c r="H10" s="96">
        <v>42</v>
      </c>
      <c r="I10" s="96">
        <v>18</v>
      </c>
      <c r="J10" s="96">
        <v>8</v>
      </c>
      <c r="K10" s="96">
        <v>0</v>
      </c>
      <c r="L10" s="91">
        <v>26</v>
      </c>
      <c r="M10" s="96">
        <v>30</v>
      </c>
      <c r="N10" s="96">
        <v>4</v>
      </c>
      <c r="O10" s="96">
        <v>13</v>
      </c>
      <c r="P10" s="96">
        <v>0</v>
      </c>
      <c r="Q10" s="91">
        <v>17</v>
      </c>
      <c r="R10" s="87">
        <v>9</v>
      </c>
      <c r="S10" s="96">
        <v>12</v>
      </c>
      <c r="T10" s="96">
        <v>9</v>
      </c>
      <c r="U10" s="94">
        <v>3</v>
      </c>
      <c r="V10" s="278" t="s">
        <v>2</v>
      </c>
      <c r="W10" s="97">
        <v>8455</v>
      </c>
      <c r="X10" s="279">
        <v>8018</v>
      </c>
    </row>
    <row r="11" spans="1:24" ht="22.5" customHeight="1" x14ac:dyDescent="0.15">
      <c r="A11" s="231"/>
      <c r="B11" s="272"/>
      <c r="C11" s="90" t="s">
        <v>11</v>
      </c>
      <c r="D11" s="92">
        <v>9492</v>
      </c>
      <c r="E11" s="112">
        <v>17</v>
      </c>
      <c r="F11" s="274"/>
      <c r="G11" s="276"/>
      <c r="H11" s="96">
        <v>42</v>
      </c>
      <c r="I11" s="96">
        <v>13</v>
      </c>
      <c r="J11" s="96">
        <v>10</v>
      </c>
      <c r="K11" s="96">
        <v>0</v>
      </c>
      <c r="L11" s="91">
        <v>23</v>
      </c>
      <c r="M11" s="96">
        <v>34</v>
      </c>
      <c r="N11" s="96">
        <v>5</v>
      </c>
      <c r="O11" s="96">
        <v>9</v>
      </c>
      <c r="P11" s="96">
        <v>0</v>
      </c>
      <c r="Q11" s="91">
        <v>14</v>
      </c>
      <c r="R11" s="87">
        <v>9</v>
      </c>
      <c r="S11" s="96">
        <v>4</v>
      </c>
      <c r="T11" s="96">
        <v>4</v>
      </c>
      <c r="U11" s="94">
        <v>0</v>
      </c>
      <c r="V11" s="278"/>
      <c r="W11" s="97">
        <v>9475</v>
      </c>
      <c r="X11" s="260"/>
    </row>
    <row r="12" spans="1:24" ht="22.5" customHeight="1" x14ac:dyDescent="0.15">
      <c r="A12" s="231" t="s">
        <v>3</v>
      </c>
      <c r="B12" s="271">
        <v>4580</v>
      </c>
      <c r="C12" s="90" t="s">
        <v>10</v>
      </c>
      <c r="D12" s="92">
        <v>2112</v>
      </c>
      <c r="E12" s="112">
        <v>-12</v>
      </c>
      <c r="F12" s="280">
        <v>2351</v>
      </c>
      <c r="G12" s="276">
        <v>-3</v>
      </c>
      <c r="H12" s="96">
        <v>8</v>
      </c>
      <c r="I12" s="96">
        <v>4</v>
      </c>
      <c r="J12" s="96">
        <v>1</v>
      </c>
      <c r="K12" s="96">
        <v>0</v>
      </c>
      <c r="L12" s="91">
        <v>5</v>
      </c>
      <c r="M12" s="96">
        <v>11</v>
      </c>
      <c r="N12" s="96">
        <v>7</v>
      </c>
      <c r="O12" s="96">
        <v>4</v>
      </c>
      <c r="P12" s="96">
        <v>0</v>
      </c>
      <c r="Q12" s="91">
        <v>11</v>
      </c>
      <c r="R12" s="87">
        <v>-6</v>
      </c>
      <c r="S12" s="96">
        <v>1</v>
      </c>
      <c r="T12" s="96">
        <v>4</v>
      </c>
      <c r="U12" s="94">
        <v>-3</v>
      </c>
      <c r="V12" s="278" t="s">
        <v>3</v>
      </c>
      <c r="W12" s="97">
        <v>2124</v>
      </c>
      <c r="X12" s="279">
        <v>2354</v>
      </c>
    </row>
    <row r="13" spans="1:24" ht="22.5" customHeight="1" x14ac:dyDescent="0.15">
      <c r="A13" s="231"/>
      <c r="B13" s="272"/>
      <c r="C13" s="90" t="s">
        <v>11</v>
      </c>
      <c r="D13" s="92">
        <v>2468</v>
      </c>
      <c r="E13" s="112">
        <v>-1</v>
      </c>
      <c r="F13" s="274"/>
      <c r="G13" s="276"/>
      <c r="H13" s="96">
        <v>9</v>
      </c>
      <c r="I13" s="96">
        <v>4</v>
      </c>
      <c r="J13" s="96">
        <v>4</v>
      </c>
      <c r="K13" s="96">
        <v>0</v>
      </c>
      <c r="L13" s="91">
        <v>8</v>
      </c>
      <c r="M13" s="96">
        <v>10</v>
      </c>
      <c r="N13" s="96">
        <v>5</v>
      </c>
      <c r="O13" s="96">
        <v>2</v>
      </c>
      <c r="P13" s="96">
        <v>0</v>
      </c>
      <c r="Q13" s="91">
        <v>7</v>
      </c>
      <c r="R13" s="87">
        <v>1</v>
      </c>
      <c r="S13" s="96">
        <v>2</v>
      </c>
      <c r="T13" s="96">
        <v>3</v>
      </c>
      <c r="U13" s="94">
        <v>-1</v>
      </c>
      <c r="V13" s="278"/>
      <c r="W13" s="97">
        <v>2469</v>
      </c>
      <c r="X13" s="260"/>
    </row>
    <row r="14" spans="1:24" ht="22.5" customHeight="1" x14ac:dyDescent="0.15">
      <c r="A14" s="231" t="s">
        <v>4</v>
      </c>
      <c r="B14" s="271">
        <v>4553</v>
      </c>
      <c r="C14" s="90" t="s">
        <v>10</v>
      </c>
      <c r="D14" s="92">
        <v>2225</v>
      </c>
      <c r="E14" s="112">
        <v>0</v>
      </c>
      <c r="F14" s="280">
        <v>1723</v>
      </c>
      <c r="G14" s="276">
        <v>3</v>
      </c>
      <c r="H14" s="96">
        <v>2</v>
      </c>
      <c r="I14" s="96">
        <v>1</v>
      </c>
      <c r="J14" s="96">
        <v>7</v>
      </c>
      <c r="K14" s="96">
        <v>0</v>
      </c>
      <c r="L14" s="91">
        <v>8</v>
      </c>
      <c r="M14" s="96">
        <v>5</v>
      </c>
      <c r="N14" s="96">
        <v>0</v>
      </c>
      <c r="O14" s="96">
        <v>1</v>
      </c>
      <c r="P14" s="96">
        <v>0</v>
      </c>
      <c r="Q14" s="91">
        <v>1</v>
      </c>
      <c r="R14" s="87">
        <v>7</v>
      </c>
      <c r="S14" s="96">
        <v>0</v>
      </c>
      <c r="T14" s="96">
        <v>4</v>
      </c>
      <c r="U14" s="94">
        <v>-4</v>
      </c>
      <c r="V14" s="278" t="s">
        <v>4</v>
      </c>
      <c r="W14" s="97">
        <v>2225</v>
      </c>
      <c r="X14" s="279">
        <v>1720</v>
      </c>
    </row>
    <row r="15" spans="1:24" ht="22.5" customHeight="1" x14ac:dyDescent="0.15">
      <c r="A15" s="231"/>
      <c r="B15" s="272"/>
      <c r="C15" s="90" t="s">
        <v>11</v>
      </c>
      <c r="D15" s="92">
        <v>2328</v>
      </c>
      <c r="E15" s="112">
        <v>-8</v>
      </c>
      <c r="F15" s="274"/>
      <c r="G15" s="276"/>
      <c r="H15" s="96">
        <v>1</v>
      </c>
      <c r="I15" s="96">
        <v>0</v>
      </c>
      <c r="J15" s="96">
        <v>1</v>
      </c>
      <c r="K15" s="96">
        <v>0</v>
      </c>
      <c r="L15" s="91">
        <v>1</v>
      </c>
      <c r="M15" s="96">
        <v>5</v>
      </c>
      <c r="N15" s="96">
        <v>2</v>
      </c>
      <c r="O15" s="96">
        <v>2</v>
      </c>
      <c r="P15" s="96">
        <v>0</v>
      </c>
      <c r="Q15" s="91">
        <v>4</v>
      </c>
      <c r="R15" s="87">
        <v>-3</v>
      </c>
      <c r="S15" s="96">
        <v>1</v>
      </c>
      <c r="T15" s="96">
        <v>2</v>
      </c>
      <c r="U15" s="94">
        <v>-1</v>
      </c>
      <c r="V15" s="278"/>
      <c r="W15" s="97">
        <v>2336</v>
      </c>
      <c r="X15" s="260"/>
    </row>
    <row r="16" spans="1:24" ht="22.5" customHeight="1" x14ac:dyDescent="0.15">
      <c r="A16" s="231" t="s">
        <v>5</v>
      </c>
      <c r="B16" s="271">
        <v>2869</v>
      </c>
      <c r="C16" s="90" t="s">
        <v>10</v>
      </c>
      <c r="D16" s="92">
        <v>1406</v>
      </c>
      <c r="E16" s="112">
        <v>-7</v>
      </c>
      <c r="F16" s="280">
        <v>1410</v>
      </c>
      <c r="G16" s="276">
        <v>-7</v>
      </c>
      <c r="H16" s="96">
        <v>1</v>
      </c>
      <c r="I16" s="96">
        <v>1</v>
      </c>
      <c r="J16" s="96">
        <v>0</v>
      </c>
      <c r="K16" s="96">
        <v>0</v>
      </c>
      <c r="L16" s="91">
        <v>1</v>
      </c>
      <c r="M16" s="96">
        <v>7</v>
      </c>
      <c r="N16" s="96">
        <v>2</v>
      </c>
      <c r="O16" s="96">
        <v>1</v>
      </c>
      <c r="P16" s="96">
        <v>0</v>
      </c>
      <c r="Q16" s="91">
        <v>3</v>
      </c>
      <c r="R16" s="87">
        <v>-2</v>
      </c>
      <c r="S16" s="96">
        <v>1</v>
      </c>
      <c r="T16" s="96">
        <v>0</v>
      </c>
      <c r="U16" s="94">
        <v>1</v>
      </c>
      <c r="V16" s="278" t="s">
        <v>5</v>
      </c>
      <c r="W16" s="97">
        <v>1413</v>
      </c>
      <c r="X16" s="279">
        <v>1417</v>
      </c>
    </row>
    <row r="17" spans="1:24" ht="22.5" customHeight="1" x14ac:dyDescent="0.15">
      <c r="A17" s="231"/>
      <c r="B17" s="272"/>
      <c r="C17" s="90" t="s">
        <v>11</v>
      </c>
      <c r="D17" s="92">
        <v>1463</v>
      </c>
      <c r="E17" s="112">
        <v>-8</v>
      </c>
      <c r="F17" s="274"/>
      <c r="G17" s="276"/>
      <c r="H17" s="96">
        <v>1</v>
      </c>
      <c r="I17" s="96">
        <v>0</v>
      </c>
      <c r="J17" s="96">
        <v>0</v>
      </c>
      <c r="K17" s="96">
        <v>0</v>
      </c>
      <c r="L17" s="91">
        <v>0</v>
      </c>
      <c r="M17" s="96">
        <v>4</v>
      </c>
      <c r="N17" s="96">
        <v>1</v>
      </c>
      <c r="O17" s="96">
        <v>0</v>
      </c>
      <c r="P17" s="96">
        <v>0</v>
      </c>
      <c r="Q17" s="91">
        <v>1</v>
      </c>
      <c r="R17" s="87">
        <v>-1</v>
      </c>
      <c r="S17" s="96">
        <v>0</v>
      </c>
      <c r="T17" s="96">
        <v>4</v>
      </c>
      <c r="U17" s="94">
        <v>-4</v>
      </c>
      <c r="V17" s="278"/>
      <c r="W17" s="97">
        <v>1471</v>
      </c>
      <c r="X17" s="260"/>
    </row>
    <row r="18" spans="1:24" ht="22.5" customHeight="1" x14ac:dyDescent="0.15">
      <c r="A18" s="231" t="s">
        <v>6</v>
      </c>
      <c r="B18" s="271">
        <v>695</v>
      </c>
      <c r="C18" s="90" t="s">
        <v>10</v>
      </c>
      <c r="D18" s="92">
        <v>343</v>
      </c>
      <c r="E18" s="112">
        <v>1</v>
      </c>
      <c r="F18" s="280">
        <v>335</v>
      </c>
      <c r="G18" s="276">
        <v>-1</v>
      </c>
      <c r="H18" s="96">
        <v>1</v>
      </c>
      <c r="I18" s="96">
        <v>0</v>
      </c>
      <c r="J18" s="96">
        <v>2</v>
      </c>
      <c r="K18" s="96">
        <v>0</v>
      </c>
      <c r="L18" s="91">
        <v>2</v>
      </c>
      <c r="M18" s="96">
        <v>0</v>
      </c>
      <c r="N18" s="96">
        <v>0</v>
      </c>
      <c r="O18" s="96">
        <v>0</v>
      </c>
      <c r="P18" s="96">
        <v>0</v>
      </c>
      <c r="Q18" s="91">
        <v>0</v>
      </c>
      <c r="R18" s="87">
        <v>2</v>
      </c>
      <c r="S18" s="96">
        <v>0</v>
      </c>
      <c r="T18" s="96">
        <v>2</v>
      </c>
      <c r="U18" s="94">
        <v>-2</v>
      </c>
      <c r="V18" s="278" t="s">
        <v>6</v>
      </c>
      <c r="W18" s="97">
        <v>342</v>
      </c>
      <c r="X18" s="279">
        <v>336</v>
      </c>
    </row>
    <row r="19" spans="1:24" ht="22.5" customHeight="1" x14ac:dyDescent="0.15">
      <c r="A19" s="231"/>
      <c r="B19" s="272"/>
      <c r="C19" s="90" t="s">
        <v>11</v>
      </c>
      <c r="D19" s="92">
        <v>352</v>
      </c>
      <c r="E19" s="112">
        <v>-2</v>
      </c>
      <c r="F19" s="274"/>
      <c r="G19" s="276"/>
      <c r="H19" s="96">
        <v>0</v>
      </c>
      <c r="I19" s="96">
        <v>0</v>
      </c>
      <c r="J19" s="96">
        <v>2</v>
      </c>
      <c r="K19" s="96">
        <v>0</v>
      </c>
      <c r="L19" s="91">
        <v>2</v>
      </c>
      <c r="M19" s="96">
        <v>0</v>
      </c>
      <c r="N19" s="96">
        <v>2</v>
      </c>
      <c r="O19" s="96">
        <v>0</v>
      </c>
      <c r="P19" s="96">
        <v>0</v>
      </c>
      <c r="Q19" s="91">
        <v>2</v>
      </c>
      <c r="R19" s="87">
        <v>0</v>
      </c>
      <c r="S19" s="96">
        <v>0</v>
      </c>
      <c r="T19" s="96">
        <v>2</v>
      </c>
      <c r="U19" s="94">
        <v>-2</v>
      </c>
      <c r="V19" s="278"/>
      <c r="W19" s="97">
        <v>354</v>
      </c>
      <c r="X19" s="260"/>
    </row>
    <row r="20" spans="1:24" ht="22.5" customHeight="1" x14ac:dyDescent="0.15">
      <c r="A20" s="231" t="s">
        <v>7</v>
      </c>
      <c r="B20" s="271">
        <v>770</v>
      </c>
      <c r="C20" s="90" t="s">
        <v>10</v>
      </c>
      <c r="D20" s="92">
        <v>342</v>
      </c>
      <c r="E20" s="112">
        <v>-3</v>
      </c>
      <c r="F20" s="280">
        <v>386</v>
      </c>
      <c r="G20" s="276">
        <v>-3</v>
      </c>
      <c r="H20" s="96">
        <v>2</v>
      </c>
      <c r="I20" s="96">
        <v>0</v>
      </c>
      <c r="J20" s="96">
        <v>0</v>
      </c>
      <c r="K20" s="96">
        <v>0</v>
      </c>
      <c r="L20" s="91">
        <v>0</v>
      </c>
      <c r="M20" s="96">
        <v>2</v>
      </c>
      <c r="N20" s="96">
        <v>2</v>
      </c>
      <c r="O20" s="96">
        <v>0</v>
      </c>
      <c r="P20" s="96">
        <v>0</v>
      </c>
      <c r="Q20" s="91">
        <v>2</v>
      </c>
      <c r="R20" s="87">
        <v>-2</v>
      </c>
      <c r="S20" s="96">
        <v>0</v>
      </c>
      <c r="T20" s="96">
        <v>1</v>
      </c>
      <c r="U20" s="94">
        <v>-1</v>
      </c>
      <c r="V20" s="278" t="s">
        <v>7</v>
      </c>
      <c r="W20" s="97">
        <v>345</v>
      </c>
      <c r="X20" s="279">
        <v>389</v>
      </c>
    </row>
    <row r="21" spans="1:24" ht="22.5" customHeight="1" x14ac:dyDescent="0.15">
      <c r="A21" s="231"/>
      <c r="B21" s="272"/>
      <c r="C21" s="90" t="s">
        <v>11</v>
      </c>
      <c r="D21" s="92">
        <v>428</v>
      </c>
      <c r="E21" s="112">
        <v>0</v>
      </c>
      <c r="F21" s="274"/>
      <c r="G21" s="276"/>
      <c r="H21" s="96">
        <v>2</v>
      </c>
      <c r="I21" s="96">
        <v>0</v>
      </c>
      <c r="J21" s="96">
        <v>0</v>
      </c>
      <c r="K21" s="96">
        <v>0</v>
      </c>
      <c r="L21" s="91">
        <v>0</v>
      </c>
      <c r="M21" s="96">
        <v>2</v>
      </c>
      <c r="N21" s="96">
        <v>0</v>
      </c>
      <c r="O21" s="96">
        <v>0</v>
      </c>
      <c r="P21" s="96">
        <v>0</v>
      </c>
      <c r="Q21" s="91">
        <v>0</v>
      </c>
      <c r="R21" s="87">
        <v>0</v>
      </c>
      <c r="S21" s="96">
        <v>1</v>
      </c>
      <c r="T21" s="96">
        <v>1</v>
      </c>
      <c r="U21" s="94">
        <v>0</v>
      </c>
      <c r="V21" s="278"/>
      <c r="W21" s="97">
        <v>428</v>
      </c>
      <c r="X21" s="260"/>
    </row>
    <row r="22" spans="1:24" ht="22.5" customHeight="1" x14ac:dyDescent="0.15">
      <c r="A22" s="231" t="s">
        <v>8</v>
      </c>
      <c r="B22" s="271">
        <v>3850</v>
      </c>
      <c r="C22" s="90" t="s">
        <v>10</v>
      </c>
      <c r="D22" s="92">
        <v>1779</v>
      </c>
      <c r="E22" s="112">
        <v>1</v>
      </c>
      <c r="F22" s="280">
        <v>1586</v>
      </c>
      <c r="G22" s="276">
        <v>21</v>
      </c>
      <c r="H22" s="96">
        <v>5</v>
      </c>
      <c r="I22" s="96">
        <v>1</v>
      </c>
      <c r="J22" s="96">
        <v>5</v>
      </c>
      <c r="K22" s="96">
        <v>0</v>
      </c>
      <c r="L22" s="91">
        <v>6</v>
      </c>
      <c r="M22" s="96">
        <v>5</v>
      </c>
      <c r="N22" s="96">
        <v>4</v>
      </c>
      <c r="O22" s="96">
        <v>0</v>
      </c>
      <c r="P22" s="96">
        <v>0</v>
      </c>
      <c r="Q22" s="91">
        <v>4</v>
      </c>
      <c r="R22" s="87">
        <v>2</v>
      </c>
      <c r="S22" s="96">
        <v>0</v>
      </c>
      <c r="T22" s="96">
        <v>1</v>
      </c>
      <c r="U22" s="94">
        <v>-1</v>
      </c>
      <c r="V22" s="278" t="s">
        <v>8</v>
      </c>
      <c r="W22" s="97">
        <v>1778</v>
      </c>
      <c r="X22" s="279">
        <v>1565</v>
      </c>
    </row>
    <row r="23" spans="1:24" ht="22.5" customHeight="1" x14ac:dyDescent="0.15">
      <c r="A23" s="231"/>
      <c r="B23" s="272"/>
      <c r="C23" s="90" t="s">
        <v>11</v>
      </c>
      <c r="D23" s="92">
        <v>2071</v>
      </c>
      <c r="E23" s="112">
        <v>17</v>
      </c>
      <c r="F23" s="274"/>
      <c r="G23" s="276"/>
      <c r="H23" s="96">
        <v>8</v>
      </c>
      <c r="I23" s="96">
        <v>1</v>
      </c>
      <c r="J23" s="96">
        <v>21</v>
      </c>
      <c r="K23" s="96">
        <v>0</v>
      </c>
      <c r="L23" s="91">
        <v>22</v>
      </c>
      <c r="M23" s="96">
        <v>6</v>
      </c>
      <c r="N23" s="96">
        <v>2</v>
      </c>
      <c r="O23" s="96">
        <v>0</v>
      </c>
      <c r="P23" s="96">
        <v>0</v>
      </c>
      <c r="Q23" s="91">
        <v>2</v>
      </c>
      <c r="R23" s="87">
        <v>20</v>
      </c>
      <c r="S23" s="96">
        <v>0</v>
      </c>
      <c r="T23" s="96">
        <v>5</v>
      </c>
      <c r="U23" s="94">
        <v>-5</v>
      </c>
      <c r="V23" s="278"/>
      <c r="W23" s="97">
        <v>2054</v>
      </c>
      <c r="X23" s="260"/>
    </row>
    <row r="24" spans="1:24" ht="22.5" customHeight="1" x14ac:dyDescent="0.15">
      <c r="A24" s="231" t="s">
        <v>9</v>
      </c>
      <c r="B24" s="271">
        <v>8546</v>
      </c>
      <c r="C24" s="90" t="s">
        <v>10</v>
      </c>
      <c r="D24" s="92">
        <v>4073</v>
      </c>
      <c r="E24" s="112">
        <v>5</v>
      </c>
      <c r="F24" s="280">
        <v>3717</v>
      </c>
      <c r="G24" s="276">
        <v>6</v>
      </c>
      <c r="H24" s="96">
        <v>9</v>
      </c>
      <c r="I24" s="96">
        <v>1</v>
      </c>
      <c r="J24" s="96">
        <v>12</v>
      </c>
      <c r="K24" s="96">
        <v>0</v>
      </c>
      <c r="L24" s="91">
        <v>13</v>
      </c>
      <c r="M24" s="96">
        <v>8</v>
      </c>
      <c r="N24" s="96">
        <v>2</v>
      </c>
      <c r="O24" s="96">
        <v>0</v>
      </c>
      <c r="P24" s="96">
        <v>0</v>
      </c>
      <c r="Q24" s="91">
        <v>2</v>
      </c>
      <c r="R24" s="87">
        <v>11</v>
      </c>
      <c r="S24" s="96">
        <v>0</v>
      </c>
      <c r="T24" s="96">
        <v>7</v>
      </c>
      <c r="U24" s="94">
        <v>-7</v>
      </c>
      <c r="V24" s="278" t="s">
        <v>9</v>
      </c>
      <c r="W24" s="97">
        <v>4068</v>
      </c>
      <c r="X24" s="279">
        <v>3711</v>
      </c>
    </row>
    <row r="25" spans="1:24" ht="22.5" customHeight="1" thickBot="1" x14ac:dyDescent="0.2">
      <c r="A25" s="232"/>
      <c r="B25" s="282"/>
      <c r="C25" s="98" t="s">
        <v>11</v>
      </c>
      <c r="D25" s="99">
        <v>4473</v>
      </c>
      <c r="E25" s="113">
        <v>-8</v>
      </c>
      <c r="F25" s="283"/>
      <c r="G25" s="284"/>
      <c r="H25" s="101">
        <v>8</v>
      </c>
      <c r="I25" s="101">
        <v>1</v>
      </c>
      <c r="J25" s="101">
        <v>1</v>
      </c>
      <c r="K25" s="101">
        <v>0</v>
      </c>
      <c r="L25" s="102">
        <v>2</v>
      </c>
      <c r="M25" s="101">
        <v>9</v>
      </c>
      <c r="N25" s="101">
        <v>3</v>
      </c>
      <c r="O25" s="101">
        <v>1</v>
      </c>
      <c r="P25" s="101">
        <v>0</v>
      </c>
      <c r="Q25" s="102">
        <v>4</v>
      </c>
      <c r="R25" s="100">
        <v>-2</v>
      </c>
      <c r="S25" s="101">
        <v>1</v>
      </c>
      <c r="T25" s="101">
        <v>6</v>
      </c>
      <c r="U25" s="103">
        <v>-5</v>
      </c>
      <c r="V25" s="285"/>
      <c r="W25" s="104">
        <v>4481</v>
      </c>
      <c r="X25" s="281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"/>
  <sheetViews>
    <sheetView zoomScale="70" zoomScaleNormal="7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92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2.253279515640767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49126</v>
      </c>
      <c r="C6" s="57" t="s">
        <v>10</v>
      </c>
      <c r="D6" s="82">
        <v>23160</v>
      </c>
      <c r="E6" s="78">
        <v>-35</v>
      </c>
      <c r="F6" s="228">
        <v>21802</v>
      </c>
      <c r="G6" s="228">
        <v>-29</v>
      </c>
      <c r="H6" s="82">
        <v>79</v>
      </c>
      <c r="I6" s="82">
        <v>14</v>
      </c>
      <c r="J6" s="82">
        <v>29</v>
      </c>
      <c r="K6" s="82">
        <v>0</v>
      </c>
      <c r="L6" s="82">
        <v>43</v>
      </c>
      <c r="M6" s="82">
        <v>79</v>
      </c>
      <c r="N6" s="82">
        <v>21</v>
      </c>
      <c r="O6" s="82">
        <v>21</v>
      </c>
      <c r="P6" s="82">
        <v>2</v>
      </c>
      <c r="Q6" s="82">
        <v>44</v>
      </c>
      <c r="R6" s="82">
        <v>-1</v>
      </c>
      <c r="S6" s="82">
        <v>7</v>
      </c>
      <c r="T6" s="82">
        <v>41</v>
      </c>
      <c r="U6" s="58">
        <v>-34</v>
      </c>
      <c r="V6" s="254" t="s">
        <v>0</v>
      </c>
      <c r="W6" s="59">
        <v>23195</v>
      </c>
      <c r="X6" s="246">
        <v>21831</v>
      </c>
    </row>
    <row r="7" spans="1:24" ht="22.5" customHeight="1" x14ac:dyDescent="0.15">
      <c r="A7" s="235"/>
      <c r="B7" s="223"/>
      <c r="C7" s="60" t="s">
        <v>11</v>
      </c>
      <c r="D7" s="78">
        <v>25966</v>
      </c>
      <c r="E7" s="78">
        <v>-43</v>
      </c>
      <c r="F7" s="229"/>
      <c r="G7" s="229"/>
      <c r="H7" s="83">
        <v>78</v>
      </c>
      <c r="I7" s="83">
        <v>14</v>
      </c>
      <c r="J7" s="83">
        <v>26</v>
      </c>
      <c r="K7" s="83">
        <v>3</v>
      </c>
      <c r="L7" s="83">
        <v>43</v>
      </c>
      <c r="M7" s="83">
        <v>78</v>
      </c>
      <c r="N7" s="83">
        <v>30</v>
      </c>
      <c r="O7" s="83">
        <v>20</v>
      </c>
      <c r="P7" s="83">
        <v>0</v>
      </c>
      <c r="Q7" s="83">
        <v>50</v>
      </c>
      <c r="R7" s="78">
        <v>-7</v>
      </c>
      <c r="S7" s="78">
        <v>10</v>
      </c>
      <c r="T7" s="78">
        <v>46</v>
      </c>
      <c r="U7" s="61">
        <v>-36</v>
      </c>
      <c r="V7" s="255"/>
      <c r="W7" s="62">
        <v>26009</v>
      </c>
      <c r="X7" s="247"/>
    </row>
    <row r="8" spans="1:24" ht="22.5" customHeight="1" x14ac:dyDescent="0.15">
      <c r="A8" s="236" t="s">
        <v>1</v>
      </c>
      <c r="B8" s="222">
        <v>5351</v>
      </c>
      <c r="C8" s="63" t="s">
        <v>10</v>
      </c>
      <c r="D8" s="64">
        <v>2430</v>
      </c>
      <c r="E8" s="78">
        <v>-6</v>
      </c>
      <c r="F8" s="230">
        <v>2256</v>
      </c>
      <c r="G8" s="224">
        <v>-15</v>
      </c>
      <c r="H8" s="84">
        <v>9</v>
      </c>
      <c r="I8" s="84">
        <v>1</v>
      </c>
      <c r="J8" s="84">
        <v>2</v>
      </c>
      <c r="K8" s="84">
        <v>0</v>
      </c>
      <c r="L8" s="78">
        <v>3</v>
      </c>
      <c r="M8" s="84">
        <v>10</v>
      </c>
      <c r="N8" s="84">
        <v>2</v>
      </c>
      <c r="O8" s="84">
        <v>3</v>
      </c>
      <c r="P8" s="84">
        <v>0</v>
      </c>
      <c r="Q8" s="78">
        <v>5</v>
      </c>
      <c r="R8" s="78">
        <v>-2</v>
      </c>
      <c r="S8" s="84">
        <v>0</v>
      </c>
      <c r="T8" s="84">
        <v>3</v>
      </c>
      <c r="U8" s="65">
        <v>-3</v>
      </c>
      <c r="V8" s="256" t="s">
        <v>1</v>
      </c>
      <c r="W8" s="66">
        <v>2436</v>
      </c>
      <c r="X8" s="249">
        <v>2271</v>
      </c>
    </row>
    <row r="9" spans="1:24" ht="22.5" customHeight="1" x14ac:dyDescent="0.15">
      <c r="A9" s="231"/>
      <c r="B9" s="223"/>
      <c r="C9" s="60" t="s">
        <v>11</v>
      </c>
      <c r="D9" s="64">
        <v>2921</v>
      </c>
      <c r="E9" s="78">
        <v>-13</v>
      </c>
      <c r="F9" s="226"/>
      <c r="G9" s="258"/>
      <c r="H9" s="79">
        <v>9</v>
      </c>
      <c r="I9" s="79">
        <v>1</v>
      </c>
      <c r="J9" s="79">
        <v>0</v>
      </c>
      <c r="K9" s="79">
        <v>0</v>
      </c>
      <c r="L9" s="83">
        <v>1</v>
      </c>
      <c r="M9" s="79">
        <v>9</v>
      </c>
      <c r="N9" s="79">
        <v>4</v>
      </c>
      <c r="O9" s="79">
        <v>3</v>
      </c>
      <c r="P9" s="79">
        <v>0</v>
      </c>
      <c r="Q9" s="83">
        <v>7</v>
      </c>
      <c r="R9" s="78">
        <v>-6</v>
      </c>
      <c r="S9" s="79">
        <v>1</v>
      </c>
      <c r="T9" s="79">
        <v>8</v>
      </c>
      <c r="U9" s="65">
        <v>-7</v>
      </c>
      <c r="V9" s="238"/>
      <c r="W9" s="66">
        <v>2934</v>
      </c>
      <c r="X9" s="257"/>
    </row>
    <row r="10" spans="1:24" ht="22.5" customHeight="1" x14ac:dyDescent="0.15">
      <c r="A10" s="231" t="s">
        <v>2</v>
      </c>
      <c r="B10" s="222">
        <v>17965</v>
      </c>
      <c r="C10" s="60" t="s">
        <v>10</v>
      </c>
      <c r="D10" s="64">
        <v>8472</v>
      </c>
      <c r="E10" s="78">
        <v>-7</v>
      </c>
      <c r="F10" s="225">
        <v>8052</v>
      </c>
      <c r="G10" s="258">
        <v>0</v>
      </c>
      <c r="H10" s="79">
        <v>39</v>
      </c>
      <c r="I10" s="79">
        <v>8</v>
      </c>
      <c r="J10" s="79">
        <v>9</v>
      </c>
      <c r="K10" s="79">
        <v>0</v>
      </c>
      <c r="L10" s="83">
        <v>17</v>
      </c>
      <c r="M10" s="79">
        <v>37</v>
      </c>
      <c r="N10" s="79">
        <v>10</v>
      </c>
      <c r="O10" s="79">
        <v>8</v>
      </c>
      <c r="P10" s="79">
        <v>0</v>
      </c>
      <c r="Q10" s="83">
        <v>18</v>
      </c>
      <c r="R10" s="78">
        <v>-1</v>
      </c>
      <c r="S10" s="79">
        <v>3</v>
      </c>
      <c r="T10" s="79">
        <v>11</v>
      </c>
      <c r="U10" s="65">
        <v>-8</v>
      </c>
      <c r="V10" s="238" t="s">
        <v>2</v>
      </c>
      <c r="W10" s="67">
        <v>8479</v>
      </c>
      <c r="X10" s="248">
        <v>8052</v>
      </c>
    </row>
    <row r="11" spans="1:24" ht="22.5" customHeight="1" x14ac:dyDescent="0.15">
      <c r="A11" s="231"/>
      <c r="B11" s="223"/>
      <c r="C11" s="60" t="s">
        <v>11</v>
      </c>
      <c r="D11" s="64">
        <v>9493</v>
      </c>
      <c r="E11" s="78">
        <v>1</v>
      </c>
      <c r="F11" s="226"/>
      <c r="G11" s="258"/>
      <c r="H11" s="79">
        <v>38</v>
      </c>
      <c r="I11" s="79">
        <v>6</v>
      </c>
      <c r="J11" s="79">
        <v>10</v>
      </c>
      <c r="K11" s="79">
        <v>1</v>
      </c>
      <c r="L11" s="83">
        <v>17</v>
      </c>
      <c r="M11" s="79">
        <v>38</v>
      </c>
      <c r="N11" s="79">
        <v>11</v>
      </c>
      <c r="O11" s="79">
        <v>5</v>
      </c>
      <c r="P11" s="79">
        <v>0</v>
      </c>
      <c r="Q11" s="83">
        <v>16</v>
      </c>
      <c r="R11" s="78">
        <v>1</v>
      </c>
      <c r="S11" s="79">
        <v>6</v>
      </c>
      <c r="T11" s="79">
        <v>6</v>
      </c>
      <c r="U11" s="65">
        <v>0</v>
      </c>
      <c r="V11" s="238"/>
      <c r="W11" s="67">
        <v>9492</v>
      </c>
      <c r="X11" s="249"/>
    </row>
    <row r="12" spans="1:24" ht="22.5" customHeight="1" x14ac:dyDescent="0.15">
      <c r="A12" s="231" t="s">
        <v>3</v>
      </c>
      <c r="B12" s="222">
        <v>4569</v>
      </c>
      <c r="C12" s="60" t="s">
        <v>10</v>
      </c>
      <c r="D12" s="64">
        <v>2105</v>
      </c>
      <c r="E12" s="78">
        <v>-7</v>
      </c>
      <c r="F12" s="225">
        <v>2346</v>
      </c>
      <c r="G12" s="258">
        <v>-5</v>
      </c>
      <c r="H12" s="79">
        <v>6</v>
      </c>
      <c r="I12" s="79">
        <v>0</v>
      </c>
      <c r="J12" s="79">
        <v>1</v>
      </c>
      <c r="K12" s="79">
        <v>0</v>
      </c>
      <c r="L12" s="83">
        <v>1</v>
      </c>
      <c r="M12" s="79">
        <v>2</v>
      </c>
      <c r="N12" s="79">
        <v>4</v>
      </c>
      <c r="O12" s="79">
        <v>3</v>
      </c>
      <c r="P12" s="79">
        <v>0</v>
      </c>
      <c r="Q12" s="83">
        <v>7</v>
      </c>
      <c r="R12" s="78">
        <v>-6</v>
      </c>
      <c r="S12" s="79">
        <v>1</v>
      </c>
      <c r="T12" s="79">
        <v>6</v>
      </c>
      <c r="U12" s="65">
        <v>-5</v>
      </c>
      <c r="V12" s="238" t="s">
        <v>3</v>
      </c>
      <c r="W12" s="67">
        <v>2112</v>
      </c>
      <c r="X12" s="248">
        <v>2351</v>
      </c>
    </row>
    <row r="13" spans="1:24" ht="22.5" customHeight="1" x14ac:dyDescent="0.15">
      <c r="A13" s="231"/>
      <c r="B13" s="223"/>
      <c r="C13" s="60" t="s">
        <v>11</v>
      </c>
      <c r="D13" s="64">
        <v>2464</v>
      </c>
      <c r="E13" s="78">
        <v>-4</v>
      </c>
      <c r="F13" s="226"/>
      <c r="G13" s="258"/>
      <c r="H13" s="79">
        <v>9</v>
      </c>
      <c r="I13" s="79">
        <v>2</v>
      </c>
      <c r="J13" s="79">
        <v>1</v>
      </c>
      <c r="K13" s="79">
        <v>0</v>
      </c>
      <c r="L13" s="83">
        <v>3</v>
      </c>
      <c r="M13" s="79">
        <v>4</v>
      </c>
      <c r="N13" s="79">
        <v>2</v>
      </c>
      <c r="O13" s="79">
        <v>4</v>
      </c>
      <c r="P13" s="79">
        <v>0</v>
      </c>
      <c r="Q13" s="83">
        <v>6</v>
      </c>
      <c r="R13" s="78">
        <v>-3</v>
      </c>
      <c r="S13" s="79">
        <v>1</v>
      </c>
      <c r="T13" s="79">
        <v>7</v>
      </c>
      <c r="U13" s="65">
        <v>-6</v>
      </c>
      <c r="V13" s="238"/>
      <c r="W13" s="67">
        <v>2468</v>
      </c>
      <c r="X13" s="249"/>
    </row>
    <row r="14" spans="1:24" ht="22.5" customHeight="1" x14ac:dyDescent="0.15">
      <c r="A14" s="231" t="s">
        <v>4</v>
      </c>
      <c r="B14" s="222">
        <v>4538</v>
      </c>
      <c r="C14" s="60" t="s">
        <v>10</v>
      </c>
      <c r="D14" s="64">
        <v>2222</v>
      </c>
      <c r="E14" s="78">
        <v>-3</v>
      </c>
      <c r="F14" s="225">
        <v>1718</v>
      </c>
      <c r="G14" s="258">
        <v>-5</v>
      </c>
      <c r="H14" s="79">
        <v>3</v>
      </c>
      <c r="I14" s="79">
        <v>2</v>
      </c>
      <c r="J14" s="79">
        <v>3</v>
      </c>
      <c r="K14" s="79">
        <v>0</v>
      </c>
      <c r="L14" s="83">
        <v>5</v>
      </c>
      <c r="M14" s="79">
        <v>5</v>
      </c>
      <c r="N14" s="79">
        <v>3</v>
      </c>
      <c r="O14" s="79">
        <v>1</v>
      </c>
      <c r="P14" s="79">
        <v>0</v>
      </c>
      <c r="Q14" s="83">
        <v>4</v>
      </c>
      <c r="R14" s="78">
        <v>1</v>
      </c>
      <c r="S14" s="79">
        <v>1</v>
      </c>
      <c r="T14" s="79">
        <v>3</v>
      </c>
      <c r="U14" s="65">
        <v>-2</v>
      </c>
      <c r="V14" s="238" t="s">
        <v>4</v>
      </c>
      <c r="W14" s="67">
        <v>2225</v>
      </c>
      <c r="X14" s="248">
        <v>1723</v>
      </c>
    </row>
    <row r="15" spans="1:24" ht="22.5" customHeight="1" x14ac:dyDescent="0.15">
      <c r="A15" s="231"/>
      <c r="B15" s="223"/>
      <c r="C15" s="60" t="s">
        <v>11</v>
      </c>
      <c r="D15" s="64">
        <v>2316</v>
      </c>
      <c r="E15" s="78">
        <v>-12</v>
      </c>
      <c r="F15" s="226"/>
      <c r="G15" s="258"/>
      <c r="H15" s="79">
        <v>0</v>
      </c>
      <c r="I15" s="79">
        <v>1</v>
      </c>
      <c r="J15" s="79">
        <v>1</v>
      </c>
      <c r="K15" s="79">
        <v>0</v>
      </c>
      <c r="L15" s="83">
        <v>2</v>
      </c>
      <c r="M15" s="79">
        <v>5</v>
      </c>
      <c r="N15" s="79">
        <v>2</v>
      </c>
      <c r="O15" s="79">
        <v>3</v>
      </c>
      <c r="P15" s="79">
        <v>0</v>
      </c>
      <c r="Q15" s="83">
        <v>5</v>
      </c>
      <c r="R15" s="78">
        <v>-3</v>
      </c>
      <c r="S15" s="79">
        <v>0</v>
      </c>
      <c r="T15" s="79">
        <v>4</v>
      </c>
      <c r="U15" s="65">
        <v>-4</v>
      </c>
      <c r="V15" s="238"/>
      <c r="W15" s="67">
        <v>2328</v>
      </c>
      <c r="X15" s="249"/>
    </row>
    <row r="16" spans="1:24" ht="22.5" customHeight="1" x14ac:dyDescent="0.15">
      <c r="A16" s="231" t="s">
        <v>5</v>
      </c>
      <c r="B16" s="222">
        <v>2848</v>
      </c>
      <c r="C16" s="60" t="s">
        <v>10</v>
      </c>
      <c r="D16" s="64">
        <v>1391</v>
      </c>
      <c r="E16" s="78">
        <v>-15</v>
      </c>
      <c r="F16" s="225">
        <v>1405</v>
      </c>
      <c r="G16" s="258">
        <v>-5</v>
      </c>
      <c r="H16" s="79">
        <v>3</v>
      </c>
      <c r="I16" s="79">
        <v>0</v>
      </c>
      <c r="J16" s="79">
        <v>0</v>
      </c>
      <c r="K16" s="79">
        <v>0</v>
      </c>
      <c r="L16" s="83">
        <v>0</v>
      </c>
      <c r="M16" s="79">
        <v>9</v>
      </c>
      <c r="N16" s="79">
        <v>0</v>
      </c>
      <c r="O16" s="79">
        <v>1</v>
      </c>
      <c r="P16" s="79">
        <v>1</v>
      </c>
      <c r="Q16" s="83">
        <v>2</v>
      </c>
      <c r="R16" s="78">
        <v>-2</v>
      </c>
      <c r="S16" s="79">
        <v>0</v>
      </c>
      <c r="T16" s="79">
        <v>7</v>
      </c>
      <c r="U16" s="65">
        <v>-7</v>
      </c>
      <c r="V16" s="238" t="s">
        <v>5</v>
      </c>
      <c r="W16" s="67">
        <v>1406</v>
      </c>
      <c r="X16" s="248">
        <v>1410</v>
      </c>
    </row>
    <row r="17" spans="1:24" ht="22.5" customHeight="1" x14ac:dyDescent="0.15">
      <c r="A17" s="231"/>
      <c r="B17" s="223"/>
      <c r="C17" s="60" t="s">
        <v>11</v>
      </c>
      <c r="D17" s="64">
        <v>1457</v>
      </c>
      <c r="E17" s="78">
        <v>-6</v>
      </c>
      <c r="F17" s="226"/>
      <c r="G17" s="258"/>
      <c r="H17" s="79">
        <v>6</v>
      </c>
      <c r="I17" s="79">
        <v>0</v>
      </c>
      <c r="J17" s="79">
        <v>0</v>
      </c>
      <c r="K17" s="79">
        <v>1</v>
      </c>
      <c r="L17" s="83">
        <v>1</v>
      </c>
      <c r="M17" s="79">
        <v>3</v>
      </c>
      <c r="N17" s="79">
        <v>3</v>
      </c>
      <c r="O17" s="79">
        <v>0</v>
      </c>
      <c r="P17" s="79">
        <v>0</v>
      </c>
      <c r="Q17" s="83">
        <v>3</v>
      </c>
      <c r="R17" s="78">
        <v>-2</v>
      </c>
      <c r="S17" s="79">
        <v>0</v>
      </c>
      <c r="T17" s="79">
        <v>7</v>
      </c>
      <c r="U17" s="65">
        <v>-7</v>
      </c>
      <c r="V17" s="238"/>
      <c r="W17" s="67">
        <v>1463</v>
      </c>
      <c r="X17" s="249"/>
    </row>
    <row r="18" spans="1:24" ht="22.5" customHeight="1" x14ac:dyDescent="0.15">
      <c r="A18" s="231" t="s">
        <v>6</v>
      </c>
      <c r="B18" s="222">
        <v>694</v>
      </c>
      <c r="C18" s="60" t="s">
        <v>10</v>
      </c>
      <c r="D18" s="64">
        <v>343</v>
      </c>
      <c r="E18" s="78">
        <v>0</v>
      </c>
      <c r="F18" s="225">
        <v>335</v>
      </c>
      <c r="G18" s="258">
        <v>0</v>
      </c>
      <c r="H18" s="79">
        <v>0</v>
      </c>
      <c r="I18" s="79">
        <v>1</v>
      </c>
      <c r="J18" s="79">
        <v>1</v>
      </c>
      <c r="K18" s="79">
        <v>0</v>
      </c>
      <c r="L18" s="83">
        <v>2</v>
      </c>
      <c r="M18" s="79">
        <v>0</v>
      </c>
      <c r="N18" s="79">
        <v>0</v>
      </c>
      <c r="O18" s="79">
        <v>0</v>
      </c>
      <c r="P18" s="79">
        <v>0</v>
      </c>
      <c r="Q18" s="83">
        <v>0</v>
      </c>
      <c r="R18" s="78">
        <v>2</v>
      </c>
      <c r="S18" s="79">
        <v>0</v>
      </c>
      <c r="T18" s="79">
        <v>2</v>
      </c>
      <c r="U18" s="65">
        <v>-2</v>
      </c>
      <c r="V18" s="238" t="s">
        <v>6</v>
      </c>
      <c r="W18" s="67">
        <v>343</v>
      </c>
      <c r="X18" s="248">
        <v>335</v>
      </c>
    </row>
    <row r="19" spans="1:24" ht="22.5" customHeight="1" x14ac:dyDescent="0.15">
      <c r="A19" s="231"/>
      <c r="B19" s="223"/>
      <c r="C19" s="60" t="s">
        <v>11</v>
      </c>
      <c r="D19" s="64">
        <v>351</v>
      </c>
      <c r="E19" s="78">
        <v>-1</v>
      </c>
      <c r="F19" s="226"/>
      <c r="G19" s="258"/>
      <c r="H19" s="79">
        <v>0</v>
      </c>
      <c r="I19" s="79">
        <v>2</v>
      </c>
      <c r="J19" s="79">
        <v>0</v>
      </c>
      <c r="K19" s="79">
        <v>0</v>
      </c>
      <c r="L19" s="83">
        <v>2</v>
      </c>
      <c r="M19" s="79">
        <v>1</v>
      </c>
      <c r="N19" s="79">
        <v>1</v>
      </c>
      <c r="O19" s="79">
        <v>0</v>
      </c>
      <c r="P19" s="79">
        <v>0</v>
      </c>
      <c r="Q19" s="83">
        <v>1</v>
      </c>
      <c r="R19" s="78">
        <v>1</v>
      </c>
      <c r="S19" s="79">
        <v>0</v>
      </c>
      <c r="T19" s="79">
        <v>1</v>
      </c>
      <c r="U19" s="65">
        <v>-1</v>
      </c>
      <c r="V19" s="238"/>
      <c r="W19" s="67">
        <v>352</v>
      </c>
      <c r="X19" s="249"/>
    </row>
    <row r="20" spans="1:24" ht="22.5" customHeight="1" x14ac:dyDescent="0.15">
      <c r="A20" s="231" t="s">
        <v>7</v>
      </c>
      <c r="B20" s="222">
        <v>775</v>
      </c>
      <c r="C20" s="60" t="s">
        <v>10</v>
      </c>
      <c r="D20" s="64">
        <v>346</v>
      </c>
      <c r="E20" s="78">
        <v>4</v>
      </c>
      <c r="F20" s="225">
        <v>389</v>
      </c>
      <c r="G20" s="258">
        <v>3</v>
      </c>
      <c r="H20" s="79">
        <v>2</v>
      </c>
      <c r="I20" s="79">
        <v>1</v>
      </c>
      <c r="J20" s="79">
        <v>1</v>
      </c>
      <c r="K20" s="79">
        <v>0</v>
      </c>
      <c r="L20" s="83">
        <v>2</v>
      </c>
      <c r="M20" s="79">
        <v>0</v>
      </c>
      <c r="N20" s="79">
        <v>0</v>
      </c>
      <c r="O20" s="79">
        <v>0</v>
      </c>
      <c r="P20" s="79">
        <v>0</v>
      </c>
      <c r="Q20" s="83">
        <v>0</v>
      </c>
      <c r="R20" s="78">
        <v>2</v>
      </c>
      <c r="S20" s="79">
        <v>0</v>
      </c>
      <c r="T20" s="79">
        <v>0</v>
      </c>
      <c r="U20" s="65">
        <v>0</v>
      </c>
      <c r="V20" s="238" t="s">
        <v>7</v>
      </c>
      <c r="W20" s="67">
        <v>342</v>
      </c>
      <c r="X20" s="248">
        <v>386</v>
      </c>
    </row>
    <row r="21" spans="1:24" ht="22.5" customHeight="1" x14ac:dyDescent="0.15">
      <c r="A21" s="231"/>
      <c r="B21" s="223"/>
      <c r="C21" s="60" t="s">
        <v>11</v>
      </c>
      <c r="D21" s="64">
        <v>429</v>
      </c>
      <c r="E21" s="78">
        <v>1</v>
      </c>
      <c r="F21" s="226"/>
      <c r="G21" s="258"/>
      <c r="H21" s="79">
        <v>1</v>
      </c>
      <c r="I21" s="79">
        <v>0</v>
      </c>
      <c r="J21" s="79">
        <v>2</v>
      </c>
      <c r="K21" s="79">
        <v>0</v>
      </c>
      <c r="L21" s="83">
        <v>2</v>
      </c>
      <c r="M21" s="79">
        <v>0</v>
      </c>
      <c r="N21" s="79">
        <v>0</v>
      </c>
      <c r="O21" s="79">
        <v>0</v>
      </c>
      <c r="P21" s="79">
        <v>0</v>
      </c>
      <c r="Q21" s="83">
        <v>0</v>
      </c>
      <c r="R21" s="78">
        <v>2</v>
      </c>
      <c r="S21" s="79">
        <v>0</v>
      </c>
      <c r="T21" s="79">
        <v>2</v>
      </c>
      <c r="U21" s="65">
        <v>-2</v>
      </c>
      <c r="V21" s="238"/>
      <c r="W21" s="67">
        <v>428</v>
      </c>
      <c r="X21" s="249"/>
    </row>
    <row r="22" spans="1:24" ht="22.5" customHeight="1" x14ac:dyDescent="0.15">
      <c r="A22" s="231" t="s">
        <v>8</v>
      </c>
      <c r="B22" s="222">
        <v>3841</v>
      </c>
      <c r="C22" s="60" t="s">
        <v>10</v>
      </c>
      <c r="D22" s="64">
        <v>1777</v>
      </c>
      <c r="E22" s="78">
        <v>-2</v>
      </c>
      <c r="F22" s="225">
        <v>1583</v>
      </c>
      <c r="G22" s="258">
        <v>-3</v>
      </c>
      <c r="H22" s="79">
        <v>2</v>
      </c>
      <c r="I22" s="79">
        <v>1</v>
      </c>
      <c r="J22" s="79">
        <v>2</v>
      </c>
      <c r="K22" s="79">
        <v>0</v>
      </c>
      <c r="L22" s="83">
        <v>3</v>
      </c>
      <c r="M22" s="79">
        <v>1</v>
      </c>
      <c r="N22" s="79">
        <v>0</v>
      </c>
      <c r="O22" s="79">
        <v>3</v>
      </c>
      <c r="P22" s="79">
        <v>0</v>
      </c>
      <c r="Q22" s="83">
        <v>3</v>
      </c>
      <c r="R22" s="78">
        <v>0</v>
      </c>
      <c r="S22" s="79">
        <v>0</v>
      </c>
      <c r="T22" s="79">
        <v>3</v>
      </c>
      <c r="U22" s="65">
        <v>-3</v>
      </c>
      <c r="V22" s="238" t="s">
        <v>8</v>
      </c>
      <c r="W22" s="67">
        <v>1779</v>
      </c>
      <c r="X22" s="248">
        <v>1586</v>
      </c>
    </row>
    <row r="23" spans="1:24" ht="22.5" customHeight="1" x14ac:dyDescent="0.15">
      <c r="A23" s="231"/>
      <c r="B23" s="223"/>
      <c r="C23" s="60" t="s">
        <v>11</v>
      </c>
      <c r="D23" s="64">
        <v>2064</v>
      </c>
      <c r="E23" s="78">
        <v>-7</v>
      </c>
      <c r="F23" s="226"/>
      <c r="G23" s="258"/>
      <c r="H23" s="79">
        <v>7</v>
      </c>
      <c r="I23" s="79">
        <v>0</v>
      </c>
      <c r="J23" s="79">
        <v>5</v>
      </c>
      <c r="K23" s="79">
        <v>1</v>
      </c>
      <c r="L23" s="83">
        <v>6</v>
      </c>
      <c r="M23" s="79">
        <v>8</v>
      </c>
      <c r="N23" s="79">
        <v>5</v>
      </c>
      <c r="O23" s="79">
        <v>2</v>
      </c>
      <c r="P23" s="79">
        <v>0</v>
      </c>
      <c r="Q23" s="83">
        <v>7</v>
      </c>
      <c r="R23" s="78">
        <v>-1</v>
      </c>
      <c r="S23" s="79">
        <v>0</v>
      </c>
      <c r="T23" s="79">
        <v>5</v>
      </c>
      <c r="U23" s="65">
        <v>-5</v>
      </c>
      <c r="V23" s="238"/>
      <c r="W23" s="67">
        <v>2071</v>
      </c>
      <c r="X23" s="249"/>
    </row>
    <row r="24" spans="1:24" ht="22.5" customHeight="1" x14ac:dyDescent="0.15">
      <c r="A24" s="231" t="s">
        <v>9</v>
      </c>
      <c r="B24" s="222">
        <v>8545</v>
      </c>
      <c r="C24" s="60" t="s">
        <v>10</v>
      </c>
      <c r="D24" s="64">
        <v>4074</v>
      </c>
      <c r="E24" s="78">
        <v>1</v>
      </c>
      <c r="F24" s="225">
        <v>3718</v>
      </c>
      <c r="G24" s="258">
        <v>1</v>
      </c>
      <c r="H24" s="79">
        <v>15</v>
      </c>
      <c r="I24" s="79">
        <v>0</v>
      </c>
      <c r="J24" s="79">
        <v>10</v>
      </c>
      <c r="K24" s="79">
        <v>0</v>
      </c>
      <c r="L24" s="83">
        <v>10</v>
      </c>
      <c r="M24" s="79">
        <v>15</v>
      </c>
      <c r="N24" s="79">
        <v>2</v>
      </c>
      <c r="O24" s="79">
        <v>2</v>
      </c>
      <c r="P24" s="79">
        <v>1</v>
      </c>
      <c r="Q24" s="83">
        <v>5</v>
      </c>
      <c r="R24" s="78">
        <v>5</v>
      </c>
      <c r="S24" s="79">
        <v>2</v>
      </c>
      <c r="T24" s="79">
        <v>6</v>
      </c>
      <c r="U24" s="65">
        <v>-4</v>
      </c>
      <c r="V24" s="238" t="s">
        <v>9</v>
      </c>
      <c r="W24" s="67">
        <v>4073</v>
      </c>
      <c r="X24" s="248">
        <v>3717</v>
      </c>
    </row>
    <row r="25" spans="1:24" ht="22.5" customHeight="1" thickBot="1" x14ac:dyDescent="0.2">
      <c r="A25" s="232"/>
      <c r="B25" s="237"/>
      <c r="C25" s="68" t="s">
        <v>11</v>
      </c>
      <c r="D25" s="69">
        <v>4471</v>
      </c>
      <c r="E25" s="80">
        <v>-2</v>
      </c>
      <c r="F25" s="227"/>
      <c r="G25" s="259"/>
      <c r="H25" s="81">
        <v>8</v>
      </c>
      <c r="I25" s="81">
        <v>2</v>
      </c>
      <c r="J25" s="81">
        <v>7</v>
      </c>
      <c r="K25" s="81">
        <v>0</v>
      </c>
      <c r="L25" s="70">
        <v>9</v>
      </c>
      <c r="M25" s="81">
        <v>10</v>
      </c>
      <c r="N25" s="81">
        <v>2</v>
      </c>
      <c r="O25" s="81">
        <v>3</v>
      </c>
      <c r="P25" s="81">
        <v>0</v>
      </c>
      <c r="Q25" s="70">
        <v>5</v>
      </c>
      <c r="R25" s="80">
        <v>4</v>
      </c>
      <c r="S25" s="81">
        <v>2</v>
      </c>
      <c r="T25" s="81">
        <v>6</v>
      </c>
      <c r="U25" s="71">
        <v>-4</v>
      </c>
      <c r="V25" s="239"/>
      <c r="W25" s="72">
        <v>4473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93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2.2549740385057206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49075</v>
      </c>
      <c r="C6" s="57" t="s">
        <v>10</v>
      </c>
      <c r="D6" s="82">
        <v>23140</v>
      </c>
      <c r="E6" s="78">
        <v>-20</v>
      </c>
      <c r="F6" s="228">
        <v>21763</v>
      </c>
      <c r="G6" s="228">
        <v>-39</v>
      </c>
      <c r="H6" s="82">
        <v>54</v>
      </c>
      <c r="I6" s="82">
        <v>11</v>
      </c>
      <c r="J6" s="82">
        <v>37</v>
      </c>
      <c r="K6" s="82">
        <v>2</v>
      </c>
      <c r="L6" s="82">
        <v>50</v>
      </c>
      <c r="M6" s="82">
        <v>54</v>
      </c>
      <c r="N6" s="82">
        <v>21</v>
      </c>
      <c r="O6" s="82">
        <v>16</v>
      </c>
      <c r="P6" s="82">
        <v>0</v>
      </c>
      <c r="Q6" s="82">
        <v>37</v>
      </c>
      <c r="R6" s="82">
        <v>13</v>
      </c>
      <c r="S6" s="82">
        <v>9</v>
      </c>
      <c r="T6" s="82">
        <v>42</v>
      </c>
      <c r="U6" s="58">
        <v>-33</v>
      </c>
      <c r="V6" s="254" t="s">
        <v>0</v>
      </c>
      <c r="W6" s="59">
        <v>23160</v>
      </c>
      <c r="X6" s="246">
        <v>21802</v>
      </c>
    </row>
    <row r="7" spans="1:24" ht="22.5" customHeight="1" x14ac:dyDescent="0.15">
      <c r="A7" s="235"/>
      <c r="B7" s="223"/>
      <c r="C7" s="60" t="s">
        <v>11</v>
      </c>
      <c r="D7" s="78">
        <v>25935</v>
      </c>
      <c r="E7" s="78">
        <v>-31</v>
      </c>
      <c r="F7" s="229"/>
      <c r="G7" s="229"/>
      <c r="H7" s="83">
        <v>71</v>
      </c>
      <c r="I7" s="83">
        <v>6</v>
      </c>
      <c r="J7" s="83">
        <v>24</v>
      </c>
      <c r="K7" s="83">
        <v>0</v>
      </c>
      <c r="L7" s="83">
        <v>30</v>
      </c>
      <c r="M7" s="83">
        <v>71</v>
      </c>
      <c r="N7" s="83">
        <v>23</v>
      </c>
      <c r="O7" s="83">
        <v>20</v>
      </c>
      <c r="P7" s="83">
        <v>0</v>
      </c>
      <c r="Q7" s="83">
        <v>43</v>
      </c>
      <c r="R7" s="78">
        <v>-13</v>
      </c>
      <c r="S7" s="78">
        <v>15</v>
      </c>
      <c r="T7" s="78">
        <v>33</v>
      </c>
      <c r="U7" s="61">
        <v>-18</v>
      </c>
      <c r="V7" s="255"/>
      <c r="W7" s="62">
        <v>25966</v>
      </c>
      <c r="X7" s="247"/>
    </row>
    <row r="8" spans="1:24" ht="22.5" customHeight="1" x14ac:dyDescent="0.15">
      <c r="A8" s="236" t="s">
        <v>1</v>
      </c>
      <c r="B8" s="222">
        <v>5354</v>
      </c>
      <c r="C8" s="63" t="s">
        <v>10</v>
      </c>
      <c r="D8" s="64">
        <v>2430</v>
      </c>
      <c r="E8" s="78">
        <v>0</v>
      </c>
      <c r="F8" s="230">
        <v>2254</v>
      </c>
      <c r="G8" s="224">
        <v>-2</v>
      </c>
      <c r="H8" s="84">
        <v>3</v>
      </c>
      <c r="I8" s="84">
        <v>0</v>
      </c>
      <c r="J8" s="84">
        <v>4</v>
      </c>
      <c r="K8" s="84">
        <v>0</v>
      </c>
      <c r="L8" s="78">
        <v>4</v>
      </c>
      <c r="M8" s="84">
        <v>2</v>
      </c>
      <c r="N8" s="84">
        <v>0</v>
      </c>
      <c r="O8" s="84">
        <v>2</v>
      </c>
      <c r="P8" s="84">
        <v>0</v>
      </c>
      <c r="Q8" s="78">
        <v>2</v>
      </c>
      <c r="R8" s="78">
        <v>2</v>
      </c>
      <c r="S8" s="84">
        <v>1</v>
      </c>
      <c r="T8" s="84">
        <v>4</v>
      </c>
      <c r="U8" s="65">
        <v>-3</v>
      </c>
      <c r="V8" s="256" t="s">
        <v>1</v>
      </c>
      <c r="W8" s="66">
        <v>2430</v>
      </c>
      <c r="X8" s="249">
        <v>2256</v>
      </c>
    </row>
    <row r="9" spans="1:24" ht="22.5" customHeight="1" x14ac:dyDescent="0.15">
      <c r="A9" s="231"/>
      <c r="B9" s="223"/>
      <c r="C9" s="60" t="s">
        <v>11</v>
      </c>
      <c r="D9" s="64">
        <v>2924</v>
      </c>
      <c r="E9" s="78">
        <v>3</v>
      </c>
      <c r="F9" s="226"/>
      <c r="G9" s="258"/>
      <c r="H9" s="79">
        <v>10</v>
      </c>
      <c r="I9" s="79">
        <v>0</v>
      </c>
      <c r="J9" s="79">
        <v>4</v>
      </c>
      <c r="K9" s="79">
        <v>0</v>
      </c>
      <c r="L9" s="83">
        <v>4</v>
      </c>
      <c r="M9" s="79">
        <v>2</v>
      </c>
      <c r="N9" s="79">
        <v>2</v>
      </c>
      <c r="O9" s="79">
        <v>4</v>
      </c>
      <c r="P9" s="79">
        <v>0</v>
      </c>
      <c r="Q9" s="83">
        <v>6</v>
      </c>
      <c r="R9" s="78">
        <v>-2</v>
      </c>
      <c r="S9" s="79">
        <v>1</v>
      </c>
      <c r="T9" s="79">
        <v>4</v>
      </c>
      <c r="U9" s="65">
        <v>-3</v>
      </c>
      <c r="V9" s="238"/>
      <c r="W9" s="66">
        <v>2921</v>
      </c>
      <c r="X9" s="257"/>
    </row>
    <row r="10" spans="1:24" ht="22.5" customHeight="1" x14ac:dyDescent="0.15">
      <c r="A10" s="231" t="s">
        <v>2</v>
      </c>
      <c r="B10" s="222">
        <v>17964</v>
      </c>
      <c r="C10" s="60" t="s">
        <v>10</v>
      </c>
      <c r="D10" s="64">
        <v>8470</v>
      </c>
      <c r="E10" s="78">
        <v>-2</v>
      </c>
      <c r="F10" s="225">
        <v>8046</v>
      </c>
      <c r="G10" s="258">
        <v>-6</v>
      </c>
      <c r="H10" s="79">
        <v>27</v>
      </c>
      <c r="I10" s="79">
        <v>6</v>
      </c>
      <c r="J10" s="79">
        <v>18</v>
      </c>
      <c r="K10" s="79">
        <v>0</v>
      </c>
      <c r="L10" s="83">
        <v>24</v>
      </c>
      <c r="M10" s="79">
        <v>24</v>
      </c>
      <c r="N10" s="79">
        <v>12</v>
      </c>
      <c r="O10" s="79">
        <v>9</v>
      </c>
      <c r="P10" s="79">
        <v>0</v>
      </c>
      <c r="Q10" s="83">
        <v>21</v>
      </c>
      <c r="R10" s="78">
        <v>3</v>
      </c>
      <c r="S10" s="79">
        <v>4</v>
      </c>
      <c r="T10" s="79">
        <v>12</v>
      </c>
      <c r="U10" s="65">
        <v>-8</v>
      </c>
      <c r="V10" s="238" t="s">
        <v>2</v>
      </c>
      <c r="W10" s="67">
        <v>8472</v>
      </c>
      <c r="X10" s="248">
        <v>8052</v>
      </c>
    </row>
    <row r="11" spans="1:24" ht="22.5" customHeight="1" x14ac:dyDescent="0.15">
      <c r="A11" s="231"/>
      <c r="B11" s="223"/>
      <c r="C11" s="60" t="s">
        <v>11</v>
      </c>
      <c r="D11" s="64">
        <v>9494</v>
      </c>
      <c r="E11" s="78">
        <v>1</v>
      </c>
      <c r="F11" s="226"/>
      <c r="G11" s="258"/>
      <c r="H11" s="79">
        <v>31</v>
      </c>
      <c r="I11" s="79">
        <v>5</v>
      </c>
      <c r="J11" s="79">
        <v>13</v>
      </c>
      <c r="K11" s="79">
        <v>0</v>
      </c>
      <c r="L11" s="83">
        <v>18</v>
      </c>
      <c r="M11" s="79">
        <v>30</v>
      </c>
      <c r="N11" s="79">
        <v>10</v>
      </c>
      <c r="O11" s="79">
        <v>6</v>
      </c>
      <c r="P11" s="79">
        <v>0</v>
      </c>
      <c r="Q11" s="83">
        <v>16</v>
      </c>
      <c r="R11" s="78">
        <v>2</v>
      </c>
      <c r="S11" s="79">
        <v>9</v>
      </c>
      <c r="T11" s="79">
        <v>11</v>
      </c>
      <c r="U11" s="65">
        <v>-2</v>
      </c>
      <c r="V11" s="238"/>
      <c r="W11" s="67">
        <v>9493</v>
      </c>
      <c r="X11" s="249"/>
    </row>
    <row r="12" spans="1:24" ht="22.5" customHeight="1" x14ac:dyDescent="0.15">
      <c r="A12" s="231" t="s">
        <v>3</v>
      </c>
      <c r="B12" s="222">
        <v>4546</v>
      </c>
      <c r="C12" s="60" t="s">
        <v>10</v>
      </c>
      <c r="D12" s="64">
        <v>2094</v>
      </c>
      <c r="E12" s="78">
        <v>-11</v>
      </c>
      <c r="F12" s="225">
        <v>2334</v>
      </c>
      <c r="G12" s="258">
        <v>-12</v>
      </c>
      <c r="H12" s="79">
        <v>6</v>
      </c>
      <c r="I12" s="79">
        <v>0</v>
      </c>
      <c r="J12" s="79">
        <v>1</v>
      </c>
      <c r="K12" s="79">
        <v>1</v>
      </c>
      <c r="L12" s="83">
        <v>2</v>
      </c>
      <c r="M12" s="79">
        <v>11</v>
      </c>
      <c r="N12" s="79">
        <v>3</v>
      </c>
      <c r="O12" s="79">
        <v>1</v>
      </c>
      <c r="P12" s="79">
        <v>0</v>
      </c>
      <c r="Q12" s="83">
        <v>4</v>
      </c>
      <c r="R12" s="78">
        <v>-2</v>
      </c>
      <c r="S12" s="79">
        <v>1</v>
      </c>
      <c r="T12" s="79">
        <v>5</v>
      </c>
      <c r="U12" s="65">
        <v>-4</v>
      </c>
      <c r="V12" s="238" t="s">
        <v>3</v>
      </c>
      <c r="W12" s="67">
        <v>2105</v>
      </c>
      <c r="X12" s="248">
        <v>2346</v>
      </c>
    </row>
    <row r="13" spans="1:24" ht="22.5" customHeight="1" x14ac:dyDescent="0.15">
      <c r="A13" s="231"/>
      <c r="B13" s="223"/>
      <c r="C13" s="60" t="s">
        <v>11</v>
      </c>
      <c r="D13" s="64">
        <v>2452</v>
      </c>
      <c r="E13" s="78">
        <v>-12</v>
      </c>
      <c r="F13" s="226"/>
      <c r="G13" s="258"/>
      <c r="H13" s="79">
        <v>9</v>
      </c>
      <c r="I13" s="79">
        <v>0</v>
      </c>
      <c r="J13" s="79">
        <v>2</v>
      </c>
      <c r="K13" s="79">
        <v>0</v>
      </c>
      <c r="L13" s="83">
        <v>2</v>
      </c>
      <c r="M13" s="79">
        <v>12</v>
      </c>
      <c r="N13" s="79">
        <v>5</v>
      </c>
      <c r="O13" s="79">
        <v>4</v>
      </c>
      <c r="P13" s="79">
        <v>0</v>
      </c>
      <c r="Q13" s="83">
        <v>9</v>
      </c>
      <c r="R13" s="78">
        <v>-7</v>
      </c>
      <c r="S13" s="79">
        <v>1</v>
      </c>
      <c r="T13" s="79">
        <v>3</v>
      </c>
      <c r="U13" s="65">
        <v>-2</v>
      </c>
      <c r="V13" s="238"/>
      <c r="W13" s="67">
        <v>2464</v>
      </c>
      <c r="X13" s="249"/>
    </row>
    <row r="14" spans="1:24" ht="22.5" customHeight="1" x14ac:dyDescent="0.15">
      <c r="A14" s="231" t="s">
        <v>4</v>
      </c>
      <c r="B14" s="222">
        <v>4532</v>
      </c>
      <c r="C14" s="60" t="s">
        <v>10</v>
      </c>
      <c r="D14" s="64">
        <v>2223</v>
      </c>
      <c r="E14" s="78">
        <v>1</v>
      </c>
      <c r="F14" s="225">
        <v>1716</v>
      </c>
      <c r="G14" s="258">
        <v>-2</v>
      </c>
      <c r="H14" s="79">
        <v>1</v>
      </c>
      <c r="I14" s="79">
        <v>2</v>
      </c>
      <c r="J14" s="79">
        <v>4</v>
      </c>
      <c r="K14" s="79">
        <v>0</v>
      </c>
      <c r="L14" s="83">
        <v>6</v>
      </c>
      <c r="M14" s="79">
        <v>2</v>
      </c>
      <c r="N14" s="79">
        <v>1</v>
      </c>
      <c r="O14" s="79">
        <v>1</v>
      </c>
      <c r="P14" s="79">
        <v>0</v>
      </c>
      <c r="Q14" s="83">
        <v>2</v>
      </c>
      <c r="R14" s="78">
        <v>4</v>
      </c>
      <c r="S14" s="79">
        <v>1</v>
      </c>
      <c r="T14" s="79">
        <v>3</v>
      </c>
      <c r="U14" s="65">
        <v>-2</v>
      </c>
      <c r="V14" s="238" t="s">
        <v>4</v>
      </c>
      <c r="W14" s="67">
        <v>2222</v>
      </c>
      <c r="X14" s="248">
        <v>1718</v>
      </c>
    </row>
    <row r="15" spans="1:24" ht="22.5" customHeight="1" x14ac:dyDescent="0.15">
      <c r="A15" s="231"/>
      <c r="B15" s="223"/>
      <c r="C15" s="60" t="s">
        <v>11</v>
      </c>
      <c r="D15" s="64">
        <v>2309</v>
      </c>
      <c r="E15" s="78">
        <v>-7</v>
      </c>
      <c r="F15" s="226"/>
      <c r="G15" s="258"/>
      <c r="H15" s="79">
        <v>4</v>
      </c>
      <c r="I15" s="79">
        <v>0</v>
      </c>
      <c r="J15" s="79">
        <v>2</v>
      </c>
      <c r="K15" s="79">
        <v>0</v>
      </c>
      <c r="L15" s="83">
        <v>2</v>
      </c>
      <c r="M15" s="79">
        <v>6</v>
      </c>
      <c r="N15" s="79">
        <v>3</v>
      </c>
      <c r="O15" s="79">
        <v>0</v>
      </c>
      <c r="P15" s="79">
        <v>0</v>
      </c>
      <c r="Q15" s="83">
        <v>3</v>
      </c>
      <c r="R15" s="78">
        <v>-1</v>
      </c>
      <c r="S15" s="79">
        <v>1</v>
      </c>
      <c r="T15" s="79">
        <v>5</v>
      </c>
      <c r="U15" s="65">
        <v>-4</v>
      </c>
      <c r="V15" s="238"/>
      <c r="W15" s="67">
        <v>2316</v>
      </c>
      <c r="X15" s="249"/>
    </row>
    <row r="16" spans="1:24" ht="22.5" customHeight="1" x14ac:dyDescent="0.15">
      <c r="A16" s="231" t="s">
        <v>5</v>
      </c>
      <c r="B16" s="222">
        <v>2840</v>
      </c>
      <c r="C16" s="60" t="s">
        <v>10</v>
      </c>
      <c r="D16" s="64">
        <v>1390</v>
      </c>
      <c r="E16" s="78">
        <v>-1</v>
      </c>
      <c r="F16" s="225">
        <v>1401</v>
      </c>
      <c r="G16" s="258">
        <v>-4</v>
      </c>
      <c r="H16" s="79">
        <v>3</v>
      </c>
      <c r="I16" s="79">
        <v>0</v>
      </c>
      <c r="J16" s="79">
        <v>2</v>
      </c>
      <c r="K16" s="79">
        <v>0</v>
      </c>
      <c r="L16" s="83">
        <v>2</v>
      </c>
      <c r="M16" s="79">
        <v>2</v>
      </c>
      <c r="N16" s="79">
        <v>2</v>
      </c>
      <c r="O16" s="79">
        <v>1</v>
      </c>
      <c r="P16" s="79">
        <v>0</v>
      </c>
      <c r="Q16" s="83">
        <v>3</v>
      </c>
      <c r="R16" s="78">
        <v>-1</v>
      </c>
      <c r="S16" s="79">
        <v>1</v>
      </c>
      <c r="T16" s="79">
        <v>2</v>
      </c>
      <c r="U16" s="65">
        <v>-1</v>
      </c>
      <c r="V16" s="238" t="s">
        <v>5</v>
      </c>
      <c r="W16" s="67">
        <v>1391</v>
      </c>
      <c r="X16" s="248">
        <v>1405</v>
      </c>
    </row>
    <row r="17" spans="1:24" ht="22.5" customHeight="1" x14ac:dyDescent="0.15">
      <c r="A17" s="231"/>
      <c r="B17" s="223"/>
      <c r="C17" s="60" t="s">
        <v>11</v>
      </c>
      <c r="D17" s="64">
        <v>1450</v>
      </c>
      <c r="E17" s="78">
        <v>-7</v>
      </c>
      <c r="F17" s="226"/>
      <c r="G17" s="258"/>
      <c r="H17" s="79">
        <v>0</v>
      </c>
      <c r="I17" s="79">
        <v>0</v>
      </c>
      <c r="J17" s="79">
        <v>1</v>
      </c>
      <c r="K17" s="79">
        <v>0</v>
      </c>
      <c r="L17" s="83">
        <v>1</v>
      </c>
      <c r="M17" s="79">
        <v>3</v>
      </c>
      <c r="N17" s="79">
        <v>0</v>
      </c>
      <c r="O17" s="79">
        <v>1</v>
      </c>
      <c r="P17" s="79">
        <v>0</v>
      </c>
      <c r="Q17" s="83">
        <v>1</v>
      </c>
      <c r="R17" s="78">
        <v>0</v>
      </c>
      <c r="S17" s="79">
        <v>0</v>
      </c>
      <c r="T17" s="79">
        <v>4</v>
      </c>
      <c r="U17" s="65">
        <v>-4</v>
      </c>
      <c r="V17" s="238"/>
      <c r="W17" s="67">
        <v>1457</v>
      </c>
      <c r="X17" s="249"/>
    </row>
    <row r="18" spans="1:24" ht="22.5" customHeight="1" x14ac:dyDescent="0.15">
      <c r="A18" s="231" t="s">
        <v>6</v>
      </c>
      <c r="B18" s="222">
        <v>683</v>
      </c>
      <c r="C18" s="60" t="s">
        <v>10</v>
      </c>
      <c r="D18" s="64">
        <v>339</v>
      </c>
      <c r="E18" s="78">
        <v>-4</v>
      </c>
      <c r="F18" s="225">
        <v>330</v>
      </c>
      <c r="G18" s="258">
        <v>-5</v>
      </c>
      <c r="H18" s="79">
        <v>0</v>
      </c>
      <c r="I18" s="79">
        <v>0</v>
      </c>
      <c r="J18" s="79">
        <v>0</v>
      </c>
      <c r="K18" s="79">
        <v>0</v>
      </c>
      <c r="L18" s="83">
        <v>0</v>
      </c>
      <c r="M18" s="79">
        <v>1</v>
      </c>
      <c r="N18" s="79">
        <v>1</v>
      </c>
      <c r="O18" s="79">
        <v>1</v>
      </c>
      <c r="P18" s="79">
        <v>0</v>
      </c>
      <c r="Q18" s="83">
        <v>2</v>
      </c>
      <c r="R18" s="78">
        <v>-2</v>
      </c>
      <c r="S18" s="79">
        <v>0</v>
      </c>
      <c r="T18" s="79">
        <v>1</v>
      </c>
      <c r="U18" s="65">
        <v>-1</v>
      </c>
      <c r="V18" s="238" t="s">
        <v>6</v>
      </c>
      <c r="W18" s="67">
        <v>343</v>
      </c>
      <c r="X18" s="248">
        <v>335</v>
      </c>
    </row>
    <row r="19" spans="1:24" ht="22.5" customHeight="1" x14ac:dyDescent="0.15">
      <c r="A19" s="231"/>
      <c r="B19" s="223"/>
      <c r="C19" s="60" t="s">
        <v>11</v>
      </c>
      <c r="D19" s="64">
        <v>344</v>
      </c>
      <c r="E19" s="78">
        <v>-7</v>
      </c>
      <c r="F19" s="226"/>
      <c r="G19" s="258"/>
      <c r="H19" s="79">
        <v>0</v>
      </c>
      <c r="I19" s="79">
        <v>0</v>
      </c>
      <c r="J19" s="79">
        <v>0</v>
      </c>
      <c r="K19" s="79">
        <v>0</v>
      </c>
      <c r="L19" s="83">
        <v>0</v>
      </c>
      <c r="M19" s="79">
        <v>2</v>
      </c>
      <c r="N19" s="79">
        <v>2</v>
      </c>
      <c r="O19" s="79">
        <v>2</v>
      </c>
      <c r="P19" s="79">
        <v>0</v>
      </c>
      <c r="Q19" s="83">
        <v>4</v>
      </c>
      <c r="R19" s="78">
        <v>-4</v>
      </c>
      <c r="S19" s="79">
        <v>0</v>
      </c>
      <c r="T19" s="79">
        <v>1</v>
      </c>
      <c r="U19" s="65">
        <v>-1</v>
      </c>
      <c r="V19" s="238"/>
      <c r="W19" s="67">
        <v>351</v>
      </c>
      <c r="X19" s="249"/>
    </row>
    <row r="20" spans="1:24" ht="22.5" customHeight="1" x14ac:dyDescent="0.15">
      <c r="A20" s="231" t="s">
        <v>7</v>
      </c>
      <c r="B20" s="222">
        <v>773</v>
      </c>
      <c r="C20" s="60" t="s">
        <v>10</v>
      </c>
      <c r="D20" s="64">
        <v>344</v>
      </c>
      <c r="E20" s="78">
        <v>-2</v>
      </c>
      <c r="F20" s="225">
        <v>389</v>
      </c>
      <c r="G20" s="258">
        <v>0</v>
      </c>
      <c r="H20" s="79">
        <v>1</v>
      </c>
      <c r="I20" s="79">
        <v>0</v>
      </c>
      <c r="J20" s="79">
        <v>0</v>
      </c>
      <c r="K20" s="79">
        <v>0</v>
      </c>
      <c r="L20" s="83">
        <v>0</v>
      </c>
      <c r="M20" s="79">
        <v>1</v>
      </c>
      <c r="N20" s="79">
        <v>1</v>
      </c>
      <c r="O20" s="79">
        <v>0</v>
      </c>
      <c r="P20" s="79">
        <v>0</v>
      </c>
      <c r="Q20" s="83">
        <v>1</v>
      </c>
      <c r="R20" s="78">
        <v>-1</v>
      </c>
      <c r="S20" s="79">
        <v>0</v>
      </c>
      <c r="T20" s="79">
        <v>1</v>
      </c>
      <c r="U20" s="65">
        <v>-1</v>
      </c>
      <c r="V20" s="238" t="s">
        <v>7</v>
      </c>
      <c r="W20" s="67">
        <v>346</v>
      </c>
      <c r="X20" s="248">
        <v>389</v>
      </c>
    </row>
    <row r="21" spans="1:24" ht="22.5" customHeight="1" x14ac:dyDescent="0.15">
      <c r="A21" s="231"/>
      <c r="B21" s="223"/>
      <c r="C21" s="60" t="s">
        <v>11</v>
      </c>
      <c r="D21" s="64">
        <v>429</v>
      </c>
      <c r="E21" s="78">
        <v>0</v>
      </c>
      <c r="F21" s="226"/>
      <c r="G21" s="258"/>
      <c r="H21" s="79">
        <v>3</v>
      </c>
      <c r="I21" s="79">
        <v>0</v>
      </c>
      <c r="J21" s="79">
        <v>0</v>
      </c>
      <c r="K21" s="79">
        <v>0</v>
      </c>
      <c r="L21" s="83">
        <v>0</v>
      </c>
      <c r="M21" s="79">
        <v>3</v>
      </c>
      <c r="N21" s="79">
        <v>0</v>
      </c>
      <c r="O21" s="79">
        <v>0</v>
      </c>
      <c r="P21" s="79">
        <v>0</v>
      </c>
      <c r="Q21" s="83">
        <v>0</v>
      </c>
      <c r="R21" s="78">
        <v>0</v>
      </c>
      <c r="S21" s="79">
        <v>0</v>
      </c>
      <c r="T21" s="79">
        <v>0</v>
      </c>
      <c r="U21" s="65">
        <v>0</v>
      </c>
      <c r="V21" s="238"/>
      <c r="W21" s="67">
        <v>429</v>
      </c>
      <c r="X21" s="249"/>
    </row>
    <row r="22" spans="1:24" ht="22.5" customHeight="1" x14ac:dyDescent="0.15">
      <c r="A22" s="231" t="s">
        <v>8</v>
      </c>
      <c r="B22" s="222">
        <v>3843</v>
      </c>
      <c r="C22" s="60" t="s">
        <v>10</v>
      </c>
      <c r="D22" s="64">
        <v>1780</v>
      </c>
      <c r="E22" s="78">
        <v>3</v>
      </c>
      <c r="F22" s="225">
        <v>1583</v>
      </c>
      <c r="G22" s="258">
        <v>0</v>
      </c>
      <c r="H22" s="79">
        <v>4</v>
      </c>
      <c r="I22" s="79">
        <v>3</v>
      </c>
      <c r="J22" s="79">
        <v>5</v>
      </c>
      <c r="K22" s="79">
        <v>0</v>
      </c>
      <c r="L22" s="83">
        <v>8</v>
      </c>
      <c r="M22" s="79">
        <v>4</v>
      </c>
      <c r="N22" s="79">
        <v>1</v>
      </c>
      <c r="O22" s="79">
        <v>1</v>
      </c>
      <c r="P22" s="79">
        <v>0</v>
      </c>
      <c r="Q22" s="83">
        <v>2</v>
      </c>
      <c r="R22" s="78">
        <v>6</v>
      </c>
      <c r="S22" s="79">
        <v>1</v>
      </c>
      <c r="T22" s="79">
        <v>4</v>
      </c>
      <c r="U22" s="65">
        <v>-3</v>
      </c>
      <c r="V22" s="238" t="s">
        <v>8</v>
      </c>
      <c r="W22" s="67">
        <v>1777</v>
      </c>
      <c r="X22" s="248">
        <v>1583</v>
      </c>
    </row>
    <row r="23" spans="1:24" ht="22.5" customHeight="1" x14ac:dyDescent="0.15">
      <c r="A23" s="231"/>
      <c r="B23" s="223"/>
      <c r="C23" s="60" t="s">
        <v>11</v>
      </c>
      <c r="D23" s="64">
        <v>2063</v>
      </c>
      <c r="E23" s="78">
        <v>-1</v>
      </c>
      <c r="F23" s="226"/>
      <c r="G23" s="258"/>
      <c r="H23" s="79">
        <v>4</v>
      </c>
      <c r="I23" s="79">
        <v>1</v>
      </c>
      <c r="J23" s="79">
        <v>1</v>
      </c>
      <c r="K23" s="79">
        <v>0</v>
      </c>
      <c r="L23" s="83">
        <v>2</v>
      </c>
      <c r="M23" s="79">
        <v>3</v>
      </c>
      <c r="N23" s="79">
        <v>0</v>
      </c>
      <c r="O23" s="79">
        <v>3</v>
      </c>
      <c r="P23" s="79">
        <v>0</v>
      </c>
      <c r="Q23" s="83">
        <v>3</v>
      </c>
      <c r="R23" s="78">
        <v>-1</v>
      </c>
      <c r="S23" s="79">
        <v>0</v>
      </c>
      <c r="T23" s="79">
        <v>1</v>
      </c>
      <c r="U23" s="65">
        <v>-1</v>
      </c>
      <c r="V23" s="238"/>
      <c r="W23" s="67">
        <v>2064</v>
      </c>
      <c r="X23" s="249"/>
    </row>
    <row r="24" spans="1:24" ht="22.5" customHeight="1" x14ac:dyDescent="0.15">
      <c r="A24" s="231" t="s">
        <v>9</v>
      </c>
      <c r="B24" s="222">
        <v>8540</v>
      </c>
      <c r="C24" s="60" t="s">
        <v>10</v>
      </c>
      <c r="D24" s="64">
        <v>4070</v>
      </c>
      <c r="E24" s="78">
        <v>-4</v>
      </c>
      <c r="F24" s="225">
        <v>3710</v>
      </c>
      <c r="G24" s="258">
        <v>-8</v>
      </c>
      <c r="H24" s="79">
        <v>9</v>
      </c>
      <c r="I24" s="79">
        <v>0</v>
      </c>
      <c r="J24" s="79">
        <v>3</v>
      </c>
      <c r="K24" s="79">
        <v>1</v>
      </c>
      <c r="L24" s="83">
        <v>4</v>
      </c>
      <c r="M24" s="79">
        <v>7</v>
      </c>
      <c r="N24" s="79">
        <v>0</v>
      </c>
      <c r="O24" s="79">
        <v>0</v>
      </c>
      <c r="P24" s="79">
        <v>0</v>
      </c>
      <c r="Q24" s="83">
        <v>0</v>
      </c>
      <c r="R24" s="78">
        <v>4</v>
      </c>
      <c r="S24" s="79">
        <v>0</v>
      </c>
      <c r="T24" s="79">
        <v>10</v>
      </c>
      <c r="U24" s="65">
        <v>-10</v>
      </c>
      <c r="V24" s="238" t="s">
        <v>9</v>
      </c>
      <c r="W24" s="67">
        <v>4074</v>
      </c>
      <c r="X24" s="248">
        <v>3718</v>
      </c>
    </row>
    <row r="25" spans="1:24" ht="22.5" customHeight="1" thickBot="1" x14ac:dyDescent="0.2">
      <c r="A25" s="232"/>
      <c r="B25" s="237"/>
      <c r="C25" s="68" t="s">
        <v>11</v>
      </c>
      <c r="D25" s="69">
        <v>4470</v>
      </c>
      <c r="E25" s="80">
        <v>-1</v>
      </c>
      <c r="F25" s="227"/>
      <c r="G25" s="259"/>
      <c r="H25" s="81">
        <v>10</v>
      </c>
      <c r="I25" s="81">
        <v>0</v>
      </c>
      <c r="J25" s="81">
        <v>1</v>
      </c>
      <c r="K25" s="81">
        <v>0</v>
      </c>
      <c r="L25" s="70">
        <v>1</v>
      </c>
      <c r="M25" s="81">
        <v>10</v>
      </c>
      <c r="N25" s="81">
        <v>1</v>
      </c>
      <c r="O25" s="81">
        <v>0</v>
      </c>
      <c r="P25" s="81">
        <v>0</v>
      </c>
      <c r="Q25" s="70">
        <v>1</v>
      </c>
      <c r="R25" s="80">
        <v>0</v>
      </c>
      <c r="S25" s="81">
        <v>3</v>
      </c>
      <c r="T25" s="81">
        <v>4</v>
      </c>
      <c r="U25" s="71">
        <v>-1</v>
      </c>
      <c r="V25" s="239"/>
      <c r="W25" s="72">
        <v>4471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zoomScaleNormal="100" workbookViewId="0">
      <selection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94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2.253549602536415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49044</v>
      </c>
      <c r="C6" s="57" t="s">
        <v>10</v>
      </c>
      <c r="D6" s="82">
        <v>23134</v>
      </c>
      <c r="E6" s="78">
        <v>-6</v>
      </c>
      <c r="F6" s="228">
        <v>21763</v>
      </c>
      <c r="G6" s="228">
        <v>0</v>
      </c>
      <c r="H6" s="118">
        <v>105</v>
      </c>
      <c r="I6" s="118">
        <v>30</v>
      </c>
      <c r="J6" s="118">
        <v>32</v>
      </c>
      <c r="K6" s="118">
        <v>2</v>
      </c>
      <c r="L6" s="118">
        <v>64</v>
      </c>
      <c r="M6" s="118">
        <v>105</v>
      </c>
      <c r="N6" s="118">
        <v>24</v>
      </c>
      <c r="O6" s="118">
        <v>17</v>
      </c>
      <c r="P6" s="118">
        <v>0</v>
      </c>
      <c r="Q6" s="118">
        <v>41</v>
      </c>
      <c r="R6" s="118">
        <v>23</v>
      </c>
      <c r="S6" s="118">
        <v>19</v>
      </c>
      <c r="T6" s="118">
        <v>48</v>
      </c>
      <c r="U6" s="58">
        <v>-29</v>
      </c>
      <c r="V6" s="254" t="s">
        <v>0</v>
      </c>
      <c r="W6" s="59">
        <v>23140</v>
      </c>
      <c r="X6" s="246">
        <v>21763</v>
      </c>
    </row>
    <row r="7" spans="1:24" ht="22.5" customHeight="1" x14ac:dyDescent="0.15">
      <c r="A7" s="235"/>
      <c r="B7" s="223"/>
      <c r="C7" s="60" t="s">
        <v>11</v>
      </c>
      <c r="D7" s="78">
        <v>25910</v>
      </c>
      <c r="E7" s="78">
        <v>-25</v>
      </c>
      <c r="F7" s="229"/>
      <c r="G7" s="229"/>
      <c r="H7" s="119">
        <v>98</v>
      </c>
      <c r="I7" s="119">
        <v>27</v>
      </c>
      <c r="J7" s="119">
        <v>17</v>
      </c>
      <c r="K7" s="119">
        <v>0</v>
      </c>
      <c r="L7" s="119">
        <v>44</v>
      </c>
      <c r="M7" s="119">
        <v>98</v>
      </c>
      <c r="N7" s="119">
        <v>14</v>
      </c>
      <c r="O7" s="119">
        <v>17</v>
      </c>
      <c r="P7" s="119">
        <v>1</v>
      </c>
      <c r="Q7" s="119">
        <v>32</v>
      </c>
      <c r="R7" s="116">
        <v>12</v>
      </c>
      <c r="S7" s="116">
        <v>15</v>
      </c>
      <c r="T7" s="116">
        <v>52</v>
      </c>
      <c r="U7" s="61">
        <v>-37</v>
      </c>
      <c r="V7" s="255"/>
      <c r="W7" s="62">
        <v>25935</v>
      </c>
      <c r="X7" s="247"/>
    </row>
    <row r="8" spans="1:24" ht="22.5" customHeight="1" x14ac:dyDescent="0.15">
      <c r="A8" s="236" t="s">
        <v>1</v>
      </c>
      <c r="B8" s="222">
        <v>5349</v>
      </c>
      <c r="C8" s="63" t="s">
        <v>10</v>
      </c>
      <c r="D8" s="64">
        <v>2429</v>
      </c>
      <c r="E8" s="78">
        <v>-1</v>
      </c>
      <c r="F8" s="230">
        <v>2251</v>
      </c>
      <c r="G8" s="220">
        <v>-3</v>
      </c>
      <c r="H8" s="148">
        <v>13</v>
      </c>
      <c r="I8" s="148">
        <v>2</v>
      </c>
      <c r="J8" s="148">
        <v>1</v>
      </c>
      <c r="K8" s="148">
        <v>1</v>
      </c>
      <c r="L8" s="116">
        <v>4</v>
      </c>
      <c r="M8" s="148">
        <v>9</v>
      </c>
      <c r="N8" s="148">
        <v>1</v>
      </c>
      <c r="O8" s="148">
        <v>1</v>
      </c>
      <c r="P8" s="148">
        <v>0</v>
      </c>
      <c r="Q8" s="116">
        <v>2</v>
      </c>
      <c r="R8" s="116">
        <v>2</v>
      </c>
      <c r="S8" s="148">
        <v>1</v>
      </c>
      <c r="T8" s="148">
        <v>8</v>
      </c>
      <c r="U8" s="65">
        <v>-7</v>
      </c>
      <c r="V8" s="256" t="s">
        <v>1</v>
      </c>
      <c r="W8" s="66">
        <v>2430</v>
      </c>
      <c r="X8" s="249">
        <v>2254</v>
      </c>
    </row>
    <row r="9" spans="1:24" ht="22.5" customHeight="1" x14ac:dyDescent="0.15">
      <c r="A9" s="231"/>
      <c r="B9" s="223"/>
      <c r="C9" s="60" t="s">
        <v>11</v>
      </c>
      <c r="D9" s="64">
        <v>2920</v>
      </c>
      <c r="E9" s="78">
        <v>-4</v>
      </c>
      <c r="F9" s="226"/>
      <c r="G9" s="224"/>
      <c r="H9" s="146">
        <v>10</v>
      </c>
      <c r="I9" s="146">
        <v>1</v>
      </c>
      <c r="J9" s="146">
        <v>1</v>
      </c>
      <c r="K9" s="146">
        <v>0</v>
      </c>
      <c r="L9" s="119">
        <v>2</v>
      </c>
      <c r="M9" s="146">
        <v>9</v>
      </c>
      <c r="N9" s="146">
        <v>2</v>
      </c>
      <c r="O9" s="146">
        <v>4</v>
      </c>
      <c r="P9" s="146">
        <v>0</v>
      </c>
      <c r="Q9" s="119">
        <v>6</v>
      </c>
      <c r="R9" s="116">
        <v>-4</v>
      </c>
      <c r="S9" s="146">
        <v>1</v>
      </c>
      <c r="T9" s="146">
        <v>2</v>
      </c>
      <c r="U9" s="65">
        <v>-1</v>
      </c>
      <c r="V9" s="238"/>
      <c r="W9" s="66">
        <v>2924</v>
      </c>
      <c r="X9" s="257"/>
    </row>
    <row r="10" spans="1:24" ht="22.5" customHeight="1" x14ac:dyDescent="0.15">
      <c r="A10" s="231" t="s">
        <v>2</v>
      </c>
      <c r="B10" s="222">
        <v>17945</v>
      </c>
      <c r="C10" s="60" t="s">
        <v>10</v>
      </c>
      <c r="D10" s="64">
        <v>8467</v>
      </c>
      <c r="E10" s="78">
        <v>-3</v>
      </c>
      <c r="F10" s="225">
        <v>8041</v>
      </c>
      <c r="G10" s="220">
        <v>-5</v>
      </c>
      <c r="H10" s="146">
        <v>43</v>
      </c>
      <c r="I10" s="146">
        <v>19</v>
      </c>
      <c r="J10" s="146">
        <v>14</v>
      </c>
      <c r="K10" s="146">
        <v>0</v>
      </c>
      <c r="L10" s="119">
        <v>33</v>
      </c>
      <c r="M10" s="146">
        <v>51</v>
      </c>
      <c r="N10" s="146">
        <v>13</v>
      </c>
      <c r="O10" s="146">
        <v>10</v>
      </c>
      <c r="P10" s="146">
        <v>0</v>
      </c>
      <c r="Q10" s="119">
        <v>23</v>
      </c>
      <c r="R10" s="116">
        <v>10</v>
      </c>
      <c r="S10" s="146">
        <v>8</v>
      </c>
      <c r="T10" s="146">
        <v>13</v>
      </c>
      <c r="U10" s="65">
        <v>-5</v>
      </c>
      <c r="V10" s="238" t="s">
        <v>2</v>
      </c>
      <c r="W10" s="67">
        <v>8470</v>
      </c>
      <c r="X10" s="249">
        <v>8046</v>
      </c>
    </row>
    <row r="11" spans="1:24" ht="22.5" customHeight="1" x14ac:dyDescent="0.15">
      <c r="A11" s="231"/>
      <c r="B11" s="223"/>
      <c r="C11" s="60" t="s">
        <v>11</v>
      </c>
      <c r="D11" s="64">
        <v>9478</v>
      </c>
      <c r="E11" s="78">
        <v>-16</v>
      </c>
      <c r="F11" s="226"/>
      <c r="G11" s="224"/>
      <c r="H11" s="146">
        <v>37</v>
      </c>
      <c r="I11" s="146">
        <v>7</v>
      </c>
      <c r="J11" s="146">
        <v>6</v>
      </c>
      <c r="K11" s="146">
        <v>0</v>
      </c>
      <c r="L11" s="119">
        <v>13</v>
      </c>
      <c r="M11" s="146">
        <v>48</v>
      </c>
      <c r="N11" s="146">
        <v>10</v>
      </c>
      <c r="O11" s="146">
        <v>3</v>
      </c>
      <c r="P11" s="146">
        <v>0</v>
      </c>
      <c r="Q11" s="119">
        <v>13</v>
      </c>
      <c r="R11" s="116">
        <v>0</v>
      </c>
      <c r="S11" s="146">
        <v>8</v>
      </c>
      <c r="T11" s="146">
        <v>13</v>
      </c>
      <c r="U11" s="65">
        <v>-5</v>
      </c>
      <c r="V11" s="238"/>
      <c r="W11" s="67">
        <v>9494</v>
      </c>
      <c r="X11" s="257"/>
    </row>
    <row r="12" spans="1:24" ht="22.5" customHeight="1" x14ac:dyDescent="0.15">
      <c r="A12" s="231" t="s">
        <v>3</v>
      </c>
      <c r="B12" s="222">
        <v>4558</v>
      </c>
      <c r="C12" s="60" t="s">
        <v>10</v>
      </c>
      <c r="D12" s="64">
        <v>2095</v>
      </c>
      <c r="E12" s="78">
        <v>1</v>
      </c>
      <c r="F12" s="225">
        <v>2345</v>
      </c>
      <c r="G12" s="220">
        <v>11</v>
      </c>
      <c r="H12" s="146">
        <v>18</v>
      </c>
      <c r="I12" s="146">
        <v>3</v>
      </c>
      <c r="J12" s="146">
        <v>2</v>
      </c>
      <c r="K12" s="146">
        <v>0</v>
      </c>
      <c r="L12" s="119">
        <v>5</v>
      </c>
      <c r="M12" s="146">
        <v>17</v>
      </c>
      <c r="N12" s="146">
        <v>0</v>
      </c>
      <c r="O12" s="146">
        <v>2</v>
      </c>
      <c r="P12" s="146">
        <v>0</v>
      </c>
      <c r="Q12" s="119">
        <v>2</v>
      </c>
      <c r="R12" s="116">
        <v>3</v>
      </c>
      <c r="S12" s="146">
        <v>3</v>
      </c>
      <c r="T12" s="146">
        <v>6</v>
      </c>
      <c r="U12" s="65">
        <v>-3</v>
      </c>
      <c r="V12" s="238" t="s">
        <v>3</v>
      </c>
      <c r="W12" s="67">
        <v>2094</v>
      </c>
      <c r="X12" s="249">
        <v>2334</v>
      </c>
    </row>
    <row r="13" spans="1:24" ht="22.5" customHeight="1" x14ac:dyDescent="0.15">
      <c r="A13" s="231"/>
      <c r="B13" s="223"/>
      <c r="C13" s="60" t="s">
        <v>11</v>
      </c>
      <c r="D13" s="64">
        <v>2463</v>
      </c>
      <c r="E13" s="78">
        <v>11</v>
      </c>
      <c r="F13" s="226"/>
      <c r="G13" s="224"/>
      <c r="H13" s="146">
        <v>22</v>
      </c>
      <c r="I13" s="146">
        <v>11</v>
      </c>
      <c r="J13" s="146">
        <v>1</v>
      </c>
      <c r="K13" s="146">
        <v>0</v>
      </c>
      <c r="L13" s="119">
        <v>12</v>
      </c>
      <c r="M13" s="146">
        <v>15</v>
      </c>
      <c r="N13" s="146">
        <v>0</v>
      </c>
      <c r="O13" s="146">
        <v>4</v>
      </c>
      <c r="P13" s="146">
        <v>0</v>
      </c>
      <c r="Q13" s="119">
        <v>4</v>
      </c>
      <c r="R13" s="116">
        <v>8</v>
      </c>
      <c r="S13" s="146">
        <v>0</v>
      </c>
      <c r="T13" s="146">
        <v>4</v>
      </c>
      <c r="U13" s="65">
        <v>-4</v>
      </c>
      <c r="V13" s="238"/>
      <c r="W13" s="67">
        <v>2452</v>
      </c>
      <c r="X13" s="257"/>
    </row>
    <row r="14" spans="1:24" ht="22.5" customHeight="1" x14ac:dyDescent="0.15">
      <c r="A14" s="231" t="s">
        <v>4</v>
      </c>
      <c r="B14" s="222">
        <v>4539</v>
      </c>
      <c r="C14" s="60" t="s">
        <v>10</v>
      </c>
      <c r="D14" s="64">
        <v>2225</v>
      </c>
      <c r="E14" s="78">
        <v>2</v>
      </c>
      <c r="F14" s="225">
        <v>1718</v>
      </c>
      <c r="G14" s="220">
        <v>2</v>
      </c>
      <c r="H14" s="146">
        <v>8</v>
      </c>
      <c r="I14" s="146">
        <v>0</v>
      </c>
      <c r="J14" s="146">
        <v>1</v>
      </c>
      <c r="K14" s="146">
        <v>0</v>
      </c>
      <c r="L14" s="119">
        <v>1</v>
      </c>
      <c r="M14" s="146">
        <v>2</v>
      </c>
      <c r="N14" s="146">
        <v>3</v>
      </c>
      <c r="O14" s="146">
        <v>0</v>
      </c>
      <c r="P14" s="146">
        <v>0</v>
      </c>
      <c r="Q14" s="119">
        <v>3</v>
      </c>
      <c r="R14" s="116">
        <v>-2</v>
      </c>
      <c r="S14" s="146">
        <v>2</v>
      </c>
      <c r="T14" s="146">
        <v>4</v>
      </c>
      <c r="U14" s="65">
        <v>-2</v>
      </c>
      <c r="V14" s="238" t="s">
        <v>4</v>
      </c>
      <c r="W14" s="67">
        <v>2223</v>
      </c>
      <c r="X14" s="249">
        <v>1716</v>
      </c>
    </row>
    <row r="15" spans="1:24" ht="22.5" customHeight="1" x14ac:dyDescent="0.15">
      <c r="A15" s="231"/>
      <c r="B15" s="223"/>
      <c r="C15" s="60" t="s">
        <v>11</v>
      </c>
      <c r="D15" s="64">
        <v>2314</v>
      </c>
      <c r="E15" s="78">
        <v>5</v>
      </c>
      <c r="F15" s="226"/>
      <c r="G15" s="224"/>
      <c r="H15" s="146">
        <v>11</v>
      </c>
      <c r="I15" s="146">
        <v>1</v>
      </c>
      <c r="J15" s="146">
        <v>0</v>
      </c>
      <c r="K15" s="146">
        <v>0</v>
      </c>
      <c r="L15" s="119">
        <v>1</v>
      </c>
      <c r="M15" s="146">
        <v>3</v>
      </c>
      <c r="N15" s="146">
        <v>1</v>
      </c>
      <c r="O15" s="146">
        <v>0</v>
      </c>
      <c r="P15" s="146">
        <v>0</v>
      </c>
      <c r="Q15" s="119">
        <v>1</v>
      </c>
      <c r="R15" s="116">
        <v>0</v>
      </c>
      <c r="S15" s="146">
        <v>1</v>
      </c>
      <c r="T15" s="146">
        <v>4</v>
      </c>
      <c r="U15" s="65">
        <v>-3</v>
      </c>
      <c r="V15" s="238"/>
      <c r="W15" s="67">
        <v>2309</v>
      </c>
      <c r="X15" s="257"/>
    </row>
    <row r="16" spans="1:24" ht="22.5" customHeight="1" x14ac:dyDescent="0.15">
      <c r="A16" s="231" t="s">
        <v>5</v>
      </c>
      <c r="B16" s="222">
        <v>2846</v>
      </c>
      <c r="C16" s="60" t="s">
        <v>10</v>
      </c>
      <c r="D16" s="64">
        <v>1393</v>
      </c>
      <c r="E16" s="78">
        <v>3</v>
      </c>
      <c r="F16" s="225">
        <v>1408</v>
      </c>
      <c r="G16" s="220">
        <v>7</v>
      </c>
      <c r="H16" s="146">
        <v>2</v>
      </c>
      <c r="I16" s="146">
        <v>2</v>
      </c>
      <c r="J16" s="146">
        <v>7</v>
      </c>
      <c r="K16" s="146">
        <v>0</v>
      </c>
      <c r="L16" s="119">
        <v>9</v>
      </c>
      <c r="M16" s="146">
        <v>1</v>
      </c>
      <c r="N16" s="146">
        <v>2</v>
      </c>
      <c r="O16" s="146">
        <v>0</v>
      </c>
      <c r="P16" s="146">
        <v>0</v>
      </c>
      <c r="Q16" s="119">
        <v>2</v>
      </c>
      <c r="R16" s="116">
        <v>7</v>
      </c>
      <c r="S16" s="146">
        <v>0</v>
      </c>
      <c r="T16" s="146">
        <v>5</v>
      </c>
      <c r="U16" s="65">
        <v>-5</v>
      </c>
      <c r="V16" s="238" t="s">
        <v>5</v>
      </c>
      <c r="W16" s="67">
        <v>1390</v>
      </c>
      <c r="X16" s="249">
        <v>1401</v>
      </c>
    </row>
    <row r="17" spans="1:24" ht="22.5" customHeight="1" x14ac:dyDescent="0.15">
      <c r="A17" s="231"/>
      <c r="B17" s="223"/>
      <c r="C17" s="60" t="s">
        <v>11</v>
      </c>
      <c r="D17" s="64">
        <v>1453</v>
      </c>
      <c r="E17" s="78">
        <v>3</v>
      </c>
      <c r="F17" s="226"/>
      <c r="G17" s="224"/>
      <c r="H17" s="146">
        <v>6</v>
      </c>
      <c r="I17" s="146">
        <v>1</v>
      </c>
      <c r="J17" s="146">
        <v>5</v>
      </c>
      <c r="K17" s="146">
        <v>0</v>
      </c>
      <c r="L17" s="119">
        <v>6</v>
      </c>
      <c r="M17" s="146">
        <v>4</v>
      </c>
      <c r="N17" s="146">
        <v>0</v>
      </c>
      <c r="O17" s="146">
        <v>1</v>
      </c>
      <c r="P17" s="146">
        <v>0</v>
      </c>
      <c r="Q17" s="119">
        <v>1</v>
      </c>
      <c r="R17" s="116">
        <v>5</v>
      </c>
      <c r="S17" s="146">
        <v>1</v>
      </c>
      <c r="T17" s="146">
        <v>5</v>
      </c>
      <c r="U17" s="65">
        <v>-4</v>
      </c>
      <c r="V17" s="238"/>
      <c r="W17" s="67">
        <v>1450</v>
      </c>
      <c r="X17" s="257"/>
    </row>
    <row r="18" spans="1:24" ht="22.5" customHeight="1" x14ac:dyDescent="0.15">
      <c r="A18" s="231" t="s">
        <v>6</v>
      </c>
      <c r="B18" s="222">
        <v>684</v>
      </c>
      <c r="C18" s="60" t="s">
        <v>10</v>
      </c>
      <c r="D18" s="64">
        <v>341</v>
      </c>
      <c r="E18" s="78">
        <v>2</v>
      </c>
      <c r="F18" s="225">
        <v>330</v>
      </c>
      <c r="G18" s="220">
        <v>0</v>
      </c>
      <c r="H18" s="146">
        <v>1</v>
      </c>
      <c r="I18" s="146">
        <v>1</v>
      </c>
      <c r="J18" s="146">
        <v>3</v>
      </c>
      <c r="K18" s="146">
        <v>0</v>
      </c>
      <c r="L18" s="119">
        <v>4</v>
      </c>
      <c r="M18" s="146">
        <v>2</v>
      </c>
      <c r="N18" s="146">
        <v>0</v>
      </c>
      <c r="O18" s="146">
        <v>0</v>
      </c>
      <c r="P18" s="146">
        <v>0</v>
      </c>
      <c r="Q18" s="119">
        <v>0</v>
      </c>
      <c r="R18" s="116">
        <v>4</v>
      </c>
      <c r="S18" s="146">
        <v>0</v>
      </c>
      <c r="T18" s="146">
        <v>1</v>
      </c>
      <c r="U18" s="65">
        <v>-1</v>
      </c>
      <c r="V18" s="238" t="s">
        <v>6</v>
      </c>
      <c r="W18" s="67">
        <v>339</v>
      </c>
      <c r="X18" s="249">
        <v>330</v>
      </c>
    </row>
    <row r="19" spans="1:24" ht="22.5" customHeight="1" x14ac:dyDescent="0.15">
      <c r="A19" s="231"/>
      <c r="B19" s="223"/>
      <c r="C19" s="60" t="s">
        <v>11</v>
      </c>
      <c r="D19" s="64">
        <v>343</v>
      </c>
      <c r="E19" s="78">
        <v>-1</v>
      </c>
      <c r="F19" s="226"/>
      <c r="G19" s="224"/>
      <c r="H19" s="146">
        <v>0</v>
      </c>
      <c r="I19" s="146">
        <v>1</v>
      </c>
      <c r="J19" s="146">
        <v>2</v>
      </c>
      <c r="K19" s="146">
        <v>0</v>
      </c>
      <c r="L19" s="119">
        <v>3</v>
      </c>
      <c r="M19" s="146">
        <v>2</v>
      </c>
      <c r="N19" s="146">
        <v>0</v>
      </c>
      <c r="O19" s="146">
        <v>0</v>
      </c>
      <c r="P19" s="146">
        <v>0</v>
      </c>
      <c r="Q19" s="119">
        <v>0</v>
      </c>
      <c r="R19" s="116">
        <v>3</v>
      </c>
      <c r="S19" s="146">
        <v>0</v>
      </c>
      <c r="T19" s="146">
        <v>2</v>
      </c>
      <c r="U19" s="65">
        <v>-2</v>
      </c>
      <c r="V19" s="238"/>
      <c r="W19" s="67">
        <v>344</v>
      </c>
      <c r="X19" s="257"/>
    </row>
    <row r="20" spans="1:24" ht="22.5" customHeight="1" x14ac:dyDescent="0.15">
      <c r="A20" s="231" t="s">
        <v>7</v>
      </c>
      <c r="B20" s="222">
        <v>768</v>
      </c>
      <c r="C20" s="60" t="s">
        <v>10</v>
      </c>
      <c r="D20" s="64">
        <v>343</v>
      </c>
      <c r="E20" s="78">
        <v>-1</v>
      </c>
      <c r="F20" s="225">
        <v>387</v>
      </c>
      <c r="G20" s="220">
        <v>-2</v>
      </c>
      <c r="H20" s="146">
        <v>0</v>
      </c>
      <c r="I20" s="146">
        <v>0</v>
      </c>
      <c r="J20" s="146">
        <v>0</v>
      </c>
      <c r="K20" s="146">
        <v>0</v>
      </c>
      <c r="L20" s="119">
        <v>0</v>
      </c>
      <c r="M20" s="146">
        <v>0</v>
      </c>
      <c r="N20" s="146">
        <v>0</v>
      </c>
      <c r="O20" s="146">
        <v>1</v>
      </c>
      <c r="P20" s="146">
        <v>0</v>
      </c>
      <c r="Q20" s="119">
        <v>1</v>
      </c>
      <c r="R20" s="116">
        <v>-1</v>
      </c>
      <c r="S20" s="146">
        <v>0</v>
      </c>
      <c r="T20" s="146">
        <v>0</v>
      </c>
      <c r="U20" s="65">
        <v>0</v>
      </c>
      <c r="V20" s="238" t="s">
        <v>7</v>
      </c>
      <c r="W20" s="67">
        <v>344</v>
      </c>
      <c r="X20" s="249">
        <v>389</v>
      </c>
    </row>
    <row r="21" spans="1:24" ht="22.5" customHeight="1" x14ac:dyDescent="0.15">
      <c r="A21" s="231"/>
      <c r="B21" s="223"/>
      <c r="C21" s="60" t="s">
        <v>11</v>
      </c>
      <c r="D21" s="64">
        <v>425</v>
      </c>
      <c r="E21" s="78">
        <v>-4</v>
      </c>
      <c r="F21" s="226"/>
      <c r="G21" s="224"/>
      <c r="H21" s="146">
        <v>0</v>
      </c>
      <c r="I21" s="146">
        <v>0</v>
      </c>
      <c r="J21" s="146">
        <v>0</v>
      </c>
      <c r="K21" s="146">
        <v>0</v>
      </c>
      <c r="L21" s="119">
        <v>0</v>
      </c>
      <c r="M21" s="146">
        <v>1</v>
      </c>
      <c r="N21" s="146">
        <v>0</v>
      </c>
      <c r="O21" s="146">
        <v>0</v>
      </c>
      <c r="P21" s="146">
        <v>0</v>
      </c>
      <c r="Q21" s="119">
        <v>0</v>
      </c>
      <c r="R21" s="116">
        <v>0</v>
      </c>
      <c r="S21" s="146">
        <v>0</v>
      </c>
      <c r="T21" s="146">
        <v>3</v>
      </c>
      <c r="U21" s="65">
        <v>-3</v>
      </c>
      <c r="V21" s="238"/>
      <c r="W21" s="67">
        <v>429</v>
      </c>
      <c r="X21" s="257"/>
    </row>
    <row r="22" spans="1:24" ht="22.5" customHeight="1" x14ac:dyDescent="0.15">
      <c r="A22" s="231" t="s">
        <v>8</v>
      </c>
      <c r="B22" s="222">
        <v>3830</v>
      </c>
      <c r="C22" s="60" t="s">
        <v>10</v>
      </c>
      <c r="D22" s="64">
        <v>1772</v>
      </c>
      <c r="E22" s="78">
        <v>-8</v>
      </c>
      <c r="F22" s="225">
        <v>1573</v>
      </c>
      <c r="G22" s="220">
        <v>-10</v>
      </c>
      <c r="H22" s="146">
        <v>6</v>
      </c>
      <c r="I22" s="146">
        <v>2</v>
      </c>
      <c r="J22" s="146">
        <v>0</v>
      </c>
      <c r="K22" s="146">
        <v>0</v>
      </c>
      <c r="L22" s="119">
        <v>2</v>
      </c>
      <c r="M22" s="146">
        <v>8</v>
      </c>
      <c r="N22" s="146">
        <v>3</v>
      </c>
      <c r="O22" s="146">
        <v>2</v>
      </c>
      <c r="P22" s="146">
        <v>0</v>
      </c>
      <c r="Q22" s="119">
        <v>5</v>
      </c>
      <c r="R22" s="116">
        <v>-3</v>
      </c>
      <c r="S22" s="146">
        <v>4</v>
      </c>
      <c r="T22" s="146">
        <v>7</v>
      </c>
      <c r="U22" s="65">
        <v>-3</v>
      </c>
      <c r="V22" s="238" t="s">
        <v>8</v>
      </c>
      <c r="W22" s="67">
        <v>1780</v>
      </c>
      <c r="X22" s="249">
        <v>1583</v>
      </c>
    </row>
    <row r="23" spans="1:24" ht="22.5" customHeight="1" x14ac:dyDescent="0.15">
      <c r="A23" s="231"/>
      <c r="B23" s="223"/>
      <c r="C23" s="60" t="s">
        <v>11</v>
      </c>
      <c r="D23" s="64">
        <v>2058</v>
      </c>
      <c r="E23" s="78">
        <v>-5</v>
      </c>
      <c r="F23" s="226"/>
      <c r="G23" s="224"/>
      <c r="H23" s="146">
        <v>6</v>
      </c>
      <c r="I23" s="146">
        <v>2</v>
      </c>
      <c r="J23" s="146">
        <v>0</v>
      </c>
      <c r="K23" s="146">
        <v>0</v>
      </c>
      <c r="L23" s="119">
        <v>2</v>
      </c>
      <c r="M23" s="146">
        <v>8</v>
      </c>
      <c r="N23" s="146">
        <v>0</v>
      </c>
      <c r="O23" s="146">
        <v>1</v>
      </c>
      <c r="P23" s="146">
        <v>0</v>
      </c>
      <c r="Q23" s="119">
        <v>1</v>
      </c>
      <c r="R23" s="116">
        <v>1</v>
      </c>
      <c r="S23" s="146">
        <v>2</v>
      </c>
      <c r="T23" s="146">
        <v>6</v>
      </c>
      <c r="U23" s="65">
        <v>-4</v>
      </c>
      <c r="V23" s="238"/>
      <c r="W23" s="67">
        <v>2063</v>
      </c>
      <c r="X23" s="257"/>
    </row>
    <row r="24" spans="1:24" ht="22.5" customHeight="1" x14ac:dyDescent="0.15">
      <c r="A24" s="231" t="s">
        <v>9</v>
      </c>
      <c r="B24" s="223">
        <v>8525</v>
      </c>
      <c r="C24" s="60" t="s">
        <v>10</v>
      </c>
      <c r="D24" s="107">
        <v>4069</v>
      </c>
      <c r="E24" s="106">
        <v>-1</v>
      </c>
      <c r="F24" s="225">
        <v>3710</v>
      </c>
      <c r="G24" s="220">
        <v>0</v>
      </c>
      <c r="H24" s="146">
        <v>14</v>
      </c>
      <c r="I24" s="146">
        <v>1</v>
      </c>
      <c r="J24" s="146">
        <v>4</v>
      </c>
      <c r="K24" s="146">
        <v>1</v>
      </c>
      <c r="L24" s="119">
        <v>6</v>
      </c>
      <c r="M24" s="146">
        <v>15</v>
      </c>
      <c r="N24" s="146">
        <v>2</v>
      </c>
      <c r="O24" s="146">
        <v>1</v>
      </c>
      <c r="P24" s="146">
        <v>0</v>
      </c>
      <c r="Q24" s="119">
        <v>3</v>
      </c>
      <c r="R24" s="116">
        <v>3</v>
      </c>
      <c r="S24" s="146">
        <v>1</v>
      </c>
      <c r="T24" s="146">
        <v>4</v>
      </c>
      <c r="U24" s="65">
        <v>-3</v>
      </c>
      <c r="V24" s="238" t="s">
        <v>9</v>
      </c>
      <c r="W24" s="67">
        <v>4070</v>
      </c>
      <c r="X24" s="257">
        <v>3710</v>
      </c>
    </row>
    <row r="25" spans="1:24" ht="22.5" customHeight="1" thickBot="1" x14ac:dyDescent="0.2">
      <c r="A25" s="232"/>
      <c r="B25" s="237"/>
      <c r="C25" s="68" t="s">
        <v>11</v>
      </c>
      <c r="D25" s="69">
        <v>4456</v>
      </c>
      <c r="E25" s="105">
        <v>-14</v>
      </c>
      <c r="F25" s="227"/>
      <c r="G25" s="221"/>
      <c r="H25" s="147">
        <v>6</v>
      </c>
      <c r="I25" s="147">
        <v>3</v>
      </c>
      <c r="J25" s="147">
        <v>2</v>
      </c>
      <c r="K25" s="147">
        <v>0</v>
      </c>
      <c r="L25" s="70">
        <v>5</v>
      </c>
      <c r="M25" s="147">
        <v>8</v>
      </c>
      <c r="N25" s="147">
        <v>1</v>
      </c>
      <c r="O25" s="147">
        <v>4</v>
      </c>
      <c r="P25" s="147">
        <v>1</v>
      </c>
      <c r="Q25" s="70">
        <v>6</v>
      </c>
      <c r="R25" s="117">
        <v>-1</v>
      </c>
      <c r="S25" s="147">
        <v>2</v>
      </c>
      <c r="T25" s="147">
        <v>13</v>
      </c>
      <c r="U25" s="71">
        <v>-11</v>
      </c>
      <c r="V25" s="239"/>
      <c r="W25" s="72">
        <v>4470</v>
      </c>
      <c r="X25" s="286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95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2.2520931088416596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48956</v>
      </c>
      <c r="C6" s="57" t="s">
        <v>10</v>
      </c>
      <c r="D6" s="82">
        <v>23098</v>
      </c>
      <c r="E6" s="78">
        <v>-36</v>
      </c>
      <c r="F6" s="228">
        <v>21738</v>
      </c>
      <c r="G6" s="228">
        <v>-25</v>
      </c>
      <c r="H6" s="82">
        <v>73</v>
      </c>
      <c r="I6" s="82">
        <v>14</v>
      </c>
      <c r="J6" s="82">
        <v>26</v>
      </c>
      <c r="K6" s="82">
        <v>0</v>
      </c>
      <c r="L6" s="82">
        <v>40</v>
      </c>
      <c r="M6" s="82">
        <v>73</v>
      </c>
      <c r="N6" s="82">
        <v>21</v>
      </c>
      <c r="O6" s="82">
        <v>15</v>
      </c>
      <c r="P6" s="82">
        <v>1</v>
      </c>
      <c r="Q6" s="82">
        <v>37</v>
      </c>
      <c r="R6" s="82">
        <v>3</v>
      </c>
      <c r="S6" s="82">
        <v>10</v>
      </c>
      <c r="T6" s="82">
        <v>49</v>
      </c>
      <c r="U6" s="58">
        <v>-39</v>
      </c>
      <c r="V6" s="254" t="s">
        <v>0</v>
      </c>
      <c r="W6" s="59">
        <v>23134</v>
      </c>
      <c r="X6" s="246">
        <v>21763</v>
      </c>
    </row>
    <row r="7" spans="1:24" ht="22.5" customHeight="1" x14ac:dyDescent="0.15">
      <c r="A7" s="235"/>
      <c r="B7" s="223"/>
      <c r="C7" s="60" t="s">
        <v>11</v>
      </c>
      <c r="D7" s="78">
        <v>25858</v>
      </c>
      <c r="E7" s="78">
        <v>-52</v>
      </c>
      <c r="F7" s="229"/>
      <c r="G7" s="229"/>
      <c r="H7" s="83">
        <v>86</v>
      </c>
      <c r="I7" s="83">
        <v>15</v>
      </c>
      <c r="J7" s="83">
        <v>9</v>
      </c>
      <c r="K7" s="83">
        <v>0</v>
      </c>
      <c r="L7" s="83">
        <v>24</v>
      </c>
      <c r="M7" s="83">
        <v>86</v>
      </c>
      <c r="N7" s="83">
        <v>17</v>
      </c>
      <c r="O7" s="83">
        <v>20</v>
      </c>
      <c r="P7" s="83">
        <v>0</v>
      </c>
      <c r="Q7" s="83">
        <v>37</v>
      </c>
      <c r="R7" s="78">
        <v>-13</v>
      </c>
      <c r="S7" s="78">
        <v>5</v>
      </c>
      <c r="T7" s="78">
        <v>44</v>
      </c>
      <c r="U7" s="61">
        <v>-39</v>
      </c>
      <c r="V7" s="255"/>
      <c r="W7" s="62">
        <v>25910</v>
      </c>
      <c r="X7" s="247"/>
    </row>
    <row r="8" spans="1:24" ht="22.5" customHeight="1" x14ac:dyDescent="0.15">
      <c r="A8" s="236" t="s">
        <v>1</v>
      </c>
      <c r="B8" s="222">
        <v>5337</v>
      </c>
      <c r="C8" s="63" t="s">
        <v>10</v>
      </c>
      <c r="D8" s="64">
        <v>2425</v>
      </c>
      <c r="E8" s="78">
        <v>-4</v>
      </c>
      <c r="F8" s="230">
        <v>2248</v>
      </c>
      <c r="G8" s="224">
        <v>-3</v>
      </c>
      <c r="H8" s="84">
        <v>9</v>
      </c>
      <c r="I8" s="84">
        <v>0</v>
      </c>
      <c r="J8" s="84">
        <v>2</v>
      </c>
      <c r="K8" s="84">
        <v>0</v>
      </c>
      <c r="L8" s="78">
        <v>2</v>
      </c>
      <c r="M8" s="84">
        <v>7</v>
      </c>
      <c r="N8" s="84">
        <v>2</v>
      </c>
      <c r="O8" s="84">
        <v>0</v>
      </c>
      <c r="P8" s="84">
        <v>0</v>
      </c>
      <c r="Q8" s="78">
        <v>2</v>
      </c>
      <c r="R8" s="78">
        <v>0</v>
      </c>
      <c r="S8" s="84">
        <v>1</v>
      </c>
      <c r="T8" s="84">
        <v>7</v>
      </c>
      <c r="U8" s="65">
        <v>-6</v>
      </c>
      <c r="V8" s="256" t="s">
        <v>1</v>
      </c>
      <c r="W8" s="66">
        <v>2429</v>
      </c>
      <c r="X8" s="249">
        <v>2251</v>
      </c>
    </row>
    <row r="9" spans="1:24" ht="22.5" customHeight="1" x14ac:dyDescent="0.15">
      <c r="A9" s="231"/>
      <c r="B9" s="223"/>
      <c r="C9" s="60" t="s">
        <v>11</v>
      </c>
      <c r="D9" s="64">
        <v>2912</v>
      </c>
      <c r="E9" s="78">
        <v>-8</v>
      </c>
      <c r="F9" s="226"/>
      <c r="G9" s="258"/>
      <c r="H9" s="79">
        <v>15</v>
      </c>
      <c r="I9" s="79">
        <v>1</v>
      </c>
      <c r="J9" s="79">
        <v>0</v>
      </c>
      <c r="K9" s="79">
        <v>0</v>
      </c>
      <c r="L9" s="83">
        <v>1</v>
      </c>
      <c r="M9" s="79">
        <v>11</v>
      </c>
      <c r="N9" s="79">
        <v>2</v>
      </c>
      <c r="O9" s="79">
        <v>1</v>
      </c>
      <c r="P9" s="79">
        <v>0</v>
      </c>
      <c r="Q9" s="83">
        <v>3</v>
      </c>
      <c r="R9" s="78">
        <v>-2</v>
      </c>
      <c r="S9" s="79">
        <v>0</v>
      </c>
      <c r="T9" s="79">
        <v>10</v>
      </c>
      <c r="U9" s="65">
        <v>-10</v>
      </c>
      <c r="V9" s="238"/>
      <c r="W9" s="66">
        <v>2920</v>
      </c>
      <c r="X9" s="257"/>
    </row>
    <row r="10" spans="1:24" ht="22.5" customHeight="1" x14ac:dyDescent="0.15">
      <c r="A10" s="231" t="s">
        <v>2</v>
      </c>
      <c r="B10" s="222">
        <v>17931</v>
      </c>
      <c r="C10" s="60" t="s">
        <v>10</v>
      </c>
      <c r="D10" s="64">
        <v>8459</v>
      </c>
      <c r="E10" s="78">
        <v>-8</v>
      </c>
      <c r="F10" s="225">
        <v>8038</v>
      </c>
      <c r="G10" s="258">
        <v>-3</v>
      </c>
      <c r="H10" s="79">
        <v>33</v>
      </c>
      <c r="I10" s="79">
        <v>8</v>
      </c>
      <c r="J10" s="79">
        <v>9</v>
      </c>
      <c r="K10" s="79">
        <v>0</v>
      </c>
      <c r="L10" s="83">
        <v>17</v>
      </c>
      <c r="M10" s="79">
        <v>40</v>
      </c>
      <c r="N10" s="79">
        <v>5</v>
      </c>
      <c r="O10" s="79">
        <v>7</v>
      </c>
      <c r="P10" s="79">
        <v>0</v>
      </c>
      <c r="Q10" s="83">
        <v>12</v>
      </c>
      <c r="R10" s="78">
        <v>5</v>
      </c>
      <c r="S10" s="79">
        <v>6</v>
      </c>
      <c r="T10" s="79">
        <v>12</v>
      </c>
      <c r="U10" s="65">
        <v>-6</v>
      </c>
      <c r="V10" s="238" t="s">
        <v>2</v>
      </c>
      <c r="W10" s="66">
        <v>8467</v>
      </c>
      <c r="X10" s="249">
        <v>8041</v>
      </c>
    </row>
    <row r="11" spans="1:24" ht="22.5" customHeight="1" x14ac:dyDescent="0.15">
      <c r="A11" s="231"/>
      <c r="B11" s="223"/>
      <c r="C11" s="60" t="s">
        <v>11</v>
      </c>
      <c r="D11" s="64">
        <v>9472</v>
      </c>
      <c r="E11" s="78">
        <v>-6</v>
      </c>
      <c r="F11" s="226"/>
      <c r="G11" s="258"/>
      <c r="H11" s="79">
        <v>34</v>
      </c>
      <c r="I11" s="79">
        <v>6</v>
      </c>
      <c r="J11" s="79">
        <v>6</v>
      </c>
      <c r="K11" s="79">
        <v>0</v>
      </c>
      <c r="L11" s="83">
        <v>12</v>
      </c>
      <c r="M11" s="79">
        <v>37</v>
      </c>
      <c r="N11" s="79">
        <v>8</v>
      </c>
      <c r="O11" s="79">
        <v>0</v>
      </c>
      <c r="P11" s="79">
        <v>0</v>
      </c>
      <c r="Q11" s="83">
        <v>8</v>
      </c>
      <c r="R11" s="78">
        <v>4</v>
      </c>
      <c r="S11" s="79">
        <v>3</v>
      </c>
      <c r="T11" s="79">
        <v>10</v>
      </c>
      <c r="U11" s="65">
        <v>-7</v>
      </c>
      <c r="V11" s="238"/>
      <c r="W11" s="66">
        <v>9478</v>
      </c>
      <c r="X11" s="257"/>
    </row>
    <row r="12" spans="1:24" ht="22.5" customHeight="1" x14ac:dyDescent="0.15">
      <c r="A12" s="231" t="s">
        <v>3</v>
      </c>
      <c r="B12" s="222">
        <v>4552</v>
      </c>
      <c r="C12" s="60" t="s">
        <v>10</v>
      </c>
      <c r="D12" s="64">
        <v>2100</v>
      </c>
      <c r="E12" s="78">
        <v>5</v>
      </c>
      <c r="F12" s="225">
        <v>2348</v>
      </c>
      <c r="G12" s="258">
        <v>3</v>
      </c>
      <c r="H12" s="79">
        <v>11</v>
      </c>
      <c r="I12" s="79">
        <v>2</v>
      </c>
      <c r="J12" s="79">
        <v>3</v>
      </c>
      <c r="K12" s="79">
        <v>0</v>
      </c>
      <c r="L12" s="83">
        <v>5</v>
      </c>
      <c r="M12" s="79">
        <v>8</v>
      </c>
      <c r="N12" s="79">
        <v>1</v>
      </c>
      <c r="O12" s="79">
        <v>0</v>
      </c>
      <c r="P12" s="79">
        <v>0</v>
      </c>
      <c r="Q12" s="83">
        <v>1</v>
      </c>
      <c r="R12" s="78">
        <v>4</v>
      </c>
      <c r="S12" s="79">
        <v>1</v>
      </c>
      <c r="T12" s="79">
        <v>3</v>
      </c>
      <c r="U12" s="65">
        <v>-2</v>
      </c>
      <c r="V12" s="238" t="s">
        <v>3</v>
      </c>
      <c r="W12" s="66">
        <v>2095</v>
      </c>
      <c r="X12" s="249">
        <v>2345</v>
      </c>
    </row>
    <row r="13" spans="1:24" ht="22.5" customHeight="1" x14ac:dyDescent="0.15">
      <c r="A13" s="231"/>
      <c r="B13" s="223"/>
      <c r="C13" s="60" t="s">
        <v>11</v>
      </c>
      <c r="D13" s="64">
        <v>2452</v>
      </c>
      <c r="E13" s="78">
        <v>-11</v>
      </c>
      <c r="F13" s="226"/>
      <c r="G13" s="258"/>
      <c r="H13" s="79">
        <v>12</v>
      </c>
      <c r="I13" s="79">
        <v>2</v>
      </c>
      <c r="J13" s="79">
        <v>0</v>
      </c>
      <c r="K13" s="79">
        <v>0</v>
      </c>
      <c r="L13" s="83">
        <v>2</v>
      </c>
      <c r="M13" s="79">
        <v>14</v>
      </c>
      <c r="N13" s="79">
        <v>0</v>
      </c>
      <c r="O13" s="79">
        <v>6</v>
      </c>
      <c r="P13" s="79">
        <v>0</v>
      </c>
      <c r="Q13" s="83">
        <v>6</v>
      </c>
      <c r="R13" s="78">
        <v>-4</v>
      </c>
      <c r="S13" s="79">
        <v>0</v>
      </c>
      <c r="T13" s="79">
        <v>5</v>
      </c>
      <c r="U13" s="65">
        <v>-5</v>
      </c>
      <c r="V13" s="238"/>
      <c r="W13" s="66">
        <v>2463</v>
      </c>
      <c r="X13" s="257"/>
    </row>
    <row r="14" spans="1:24" ht="22.5" customHeight="1" x14ac:dyDescent="0.15">
      <c r="A14" s="231" t="s">
        <v>4</v>
      </c>
      <c r="B14" s="222">
        <v>4534</v>
      </c>
      <c r="C14" s="60" t="s">
        <v>10</v>
      </c>
      <c r="D14" s="64">
        <v>2224</v>
      </c>
      <c r="E14" s="78">
        <v>-1</v>
      </c>
      <c r="F14" s="225">
        <v>1717</v>
      </c>
      <c r="G14" s="258">
        <v>-1</v>
      </c>
      <c r="H14" s="79">
        <v>4</v>
      </c>
      <c r="I14" s="79">
        <v>1</v>
      </c>
      <c r="J14" s="79">
        <v>2</v>
      </c>
      <c r="K14" s="79">
        <v>0</v>
      </c>
      <c r="L14" s="83">
        <v>3</v>
      </c>
      <c r="M14" s="79">
        <v>2</v>
      </c>
      <c r="N14" s="79">
        <v>0</v>
      </c>
      <c r="O14" s="79">
        <v>2</v>
      </c>
      <c r="P14" s="79">
        <v>0</v>
      </c>
      <c r="Q14" s="83">
        <v>2</v>
      </c>
      <c r="R14" s="78">
        <v>1</v>
      </c>
      <c r="S14" s="79">
        <v>1</v>
      </c>
      <c r="T14" s="79">
        <v>5</v>
      </c>
      <c r="U14" s="65">
        <v>-4</v>
      </c>
      <c r="V14" s="238" t="s">
        <v>4</v>
      </c>
      <c r="W14" s="66">
        <v>2225</v>
      </c>
      <c r="X14" s="249">
        <v>1718</v>
      </c>
    </row>
    <row r="15" spans="1:24" ht="22.5" customHeight="1" x14ac:dyDescent="0.15">
      <c r="A15" s="231"/>
      <c r="B15" s="223"/>
      <c r="C15" s="60" t="s">
        <v>11</v>
      </c>
      <c r="D15" s="64">
        <v>2310</v>
      </c>
      <c r="E15" s="78">
        <v>-4</v>
      </c>
      <c r="F15" s="226"/>
      <c r="G15" s="258"/>
      <c r="H15" s="79">
        <v>5</v>
      </c>
      <c r="I15" s="79">
        <v>1</v>
      </c>
      <c r="J15" s="79">
        <v>1</v>
      </c>
      <c r="K15" s="79">
        <v>0</v>
      </c>
      <c r="L15" s="83">
        <v>2</v>
      </c>
      <c r="M15" s="79">
        <v>4</v>
      </c>
      <c r="N15" s="79">
        <v>3</v>
      </c>
      <c r="O15" s="79">
        <v>2</v>
      </c>
      <c r="P15" s="79">
        <v>0</v>
      </c>
      <c r="Q15" s="83">
        <v>5</v>
      </c>
      <c r="R15" s="78">
        <v>-3</v>
      </c>
      <c r="S15" s="79">
        <v>1</v>
      </c>
      <c r="T15" s="79">
        <v>3</v>
      </c>
      <c r="U15" s="65">
        <v>-2</v>
      </c>
      <c r="V15" s="238"/>
      <c r="W15" s="66">
        <v>2314</v>
      </c>
      <c r="X15" s="257"/>
    </row>
    <row r="16" spans="1:24" ht="22.5" customHeight="1" x14ac:dyDescent="0.15">
      <c r="A16" s="231" t="s">
        <v>5</v>
      </c>
      <c r="B16" s="222">
        <v>2827</v>
      </c>
      <c r="C16" s="60" t="s">
        <v>10</v>
      </c>
      <c r="D16" s="64">
        <v>1381</v>
      </c>
      <c r="E16" s="78">
        <v>-12</v>
      </c>
      <c r="F16" s="225">
        <v>1399</v>
      </c>
      <c r="G16" s="258">
        <v>-9</v>
      </c>
      <c r="H16" s="79">
        <v>1</v>
      </c>
      <c r="I16" s="79">
        <v>0</v>
      </c>
      <c r="J16" s="79">
        <v>1</v>
      </c>
      <c r="K16" s="79">
        <v>0</v>
      </c>
      <c r="L16" s="83">
        <v>1</v>
      </c>
      <c r="M16" s="79">
        <v>3</v>
      </c>
      <c r="N16" s="79">
        <v>4</v>
      </c>
      <c r="O16" s="79">
        <v>1</v>
      </c>
      <c r="P16" s="79">
        <v>0</v>
      </c>
      <c r="Q16" s="83">
        <v>5</v>
      </c>
      <c r="R16" s="78">
        <v>-4</v>
      </c>
      <c r="S16" s="79">
        <v>0</v>
      </c>
      <c r="T16" s="79">
        <v>6</v>
      </c>
      <c r="U16" s="65">
        <v>-6</v>
      </c>
      <c r="V16" s="238" t="s">
        <v>5</v>
      </c>
      <c r="W16" s="66">
        <v>1393</v>
      </c>
      <c r="X16" s="249">
        <v>1408</v>
      </c>
    </row>
    <row r="17" spans="1:24" ht="22.5" customHeight="1" x14ac:dyDescent="0.15">
      <c r="A17" s="231"/>
      <c r="B17" s="223"/>
      <c r="C17" s="60" t="s">
        <v>11</v>
      </c>
      <c r="D17" s="64">
        <v>1446</v>
      </c>
      <c r="E17" s="78">
        <v>-7</v>
      </c>
      <c r="F17" s="226"/>
      <c r="G17" s="258"/>
      <c r="H17" s="79">
        <v>3</v>
      </c>
      <c r="I17" s="79">
        <v>2</v>
      </c>
      <c r="J17" s="79">
        <v>0</v>
      </c>
      <c r="K17" s="79">
        <v>0</v>
      </c>
      <c r="L17" s="83">
        <v>2</v>
      </c>
      <c r="M17" s="79">
        <v>6</v>
      </c>
      <c r="N17" s="79">
        <v>0</v>
      </c>
      <c r="O17" s="79">
        <v>2</v>
      </c>
      <c r="P17" s="79">
        <v>0</v>
      </c>
      <c r="Q17" s="83">
        <v>2</v>
      </c>
      <c r="R17" s="78">
        <v>0</v>
      </c>
      <c r="S17" s="79">
        <v>0</v>
      </c>
      <c r="T17" s="79">
        <v>4</v>
      </c>
      <c r="U17" s="65">
        <v>-4</v>
      </c>
      <c r="V17" s="238"/>
      <c r="W17" s="66">
        <v>1453</v>
      </c>
      <c r="X17" s="257"/>
    </row>
    <row r="18" spans="1:24" ht="22.5" customHeight="1" x14ac:dyDescent="0.15">
      <c r="A18" s="231" t="s">
        <v>6</v>
      </c>
      <c r="B18" s="222">
        <v>685</v>
      </c>
      <c r="C18" s="60" t="s">
        <v>10</v>
      </c>
      <c r="D18" s="64">
        <v>342</v>
      </c>
      <c r="E18" s="78">
        <v>1</v>
      </c>
      <c r="F18" s="225">
        <v>332</v>
      </c>
      <c r="G18" s="258">
        <v>2</v>
      </c>
      <c r="H18" s="79">
        <v>0</v>
      </c>
      <c r="I18" s="79">
        <v>0</v>
      </c>
      <c r="J18" s="79">
        <v>3</v>
      </c>
      <c r="K18" s="79">
        <v>0</v>
      </c>
      <c r="L18" s="83">
        <v>3</v>
      </c>
      <c r="M18" s="79">
        <v>0</v>
      </c>
      <c r="N18" s="79">
        <v>1</v>
      </c>
      <c r="O18" s="79">
        <v>0</v>
      </c>
      <c r="P18" s="79">
        <v>0</v>
      </c>
      <c r="Q18" s="83">
        <v>1</v>
      </c>
      <c r="R18" s="78">
        <v>2</v>
      </c>
      <c r="S18" s="79">
        <v>0</v>
      </c>
      <c r="T18" s="79">
        <v>1</v>
      </c>
      <c r="U18" s="65">
        <v>-1</v>
      </c>
      <c r="V18" s="238" t="s">
        <v>6</v>
      </c>
      <c r="W18" s="66">
        <v>341</v>
      </c>
      <c r="X18" s="249">
        <v>330</v>
      </c>
    </row>
    <row r="19" spans="1:24" ht="22.5" customHeight="1" x14ac:dyDescent="0.15">
      <c r="A19" s="231"/>
      <c r="B19" s="223"/>
      <c r="C19" s="60" t="s">
        <v>11</v>
      </c>
      <c r="D19" s="64">
        <v>343</v>
      </c>
      <c r="E19" s="78">
        <v>0</v>
      </c>
      <c r="F19" s="226"/>
      <c r="G19" s="258"/>
      <c r="H19" s="79">
        <v>0</v>
      </c>
      <c r="I19" s="79">
        <v>0</v>
      </c>
      <c r="J19" s="79">
        <v>0</v>
      </c>
      <c r="K19" s="79">
        <v>0</v>
      </c>
      <c r="L19" s="83">
        <v>0</v>
      </c>
      <c r="M19" s="79">
        <v>0</v>
      </c>
      <c r="N19" s="79">
        <v>0</v>
      </c>
      <c r="O19" s="79">
        <v>0</v>
      </c>
      <c r="P19" s="79">
        <v>0</v>
      </c>
      <c r="Q19" s="83">
        <v>0</v>
      </c>
      <c r="R19" s="78">
        <v>0</v>
      </c>
      <c r="S19" s="79">
        <v>0</v>
      </c>
      <c r="T19" s="79">
        <v>0</v>
      </c>
      <c r="U19" s="65">
        <v>0</v>
      </c>
      <c r="V19" s="238"/>
      <c r="W19" s="66">
        <v>343</v>
      </c>
      <c r="X19" s="257"/>
    </row>
    <row r="20" spans="1:24" ht="22.5" customHeight="1" x14ac:dyDescent="0.15">
      <c r="A20" s="231" t="s">
        <v>7</v>
      </c>
      <c r="B20" s="222">
        <v>764</v>
      </c>
      <c r="C20" s="60" t="s">
        <v>10</v>
      </c>
      <c r="D20" s="64">
        <v>341</v>
      </c>
      <c r="E20" s="78">
        <v>-2</v>
      </c>
      <c r="F20" s="225">
        <v>386</v>
      </c>
      <c r="G20" s="258">
        <v>-1</v>
      </c>
      <c r="H20" s="79">
        <v>0</v>
      </c>
      <c r="I20" s="79">
        <v>1</v>
      </c>
      <c r="J20" s="79">
        <v>1</v>
      </c>
      <c r="K20" s="79">
        <v>0</v>
      </c>
      <c r="L20" s="83">
        <v>2</v>
      </c>
      <c r="M20" s="79">
        <v>0</v>
      </c>
      <c r="N20" s="79">
        <v>1</v>
      </c>
      <c r="O20" s="79">
        <v>2</v>
      </c>
      <c r="P20" s="79">
        <v>0</v>
      </c>
      <c r="Q20" s="83">
        <v>3</v>
      </c>
      <c r="R20" s="78">
        <v>-1</v>
      </c>
      <c r="S20" s="79">
        <v>0</v>
      </c>
      <c r="T20" s="79">
        <v>1</v>
      </c>
      <c r="U20" s="65">
        <v>-1</v>
      </c>
      <c r="V20" s="238" t="s">
        <v>7</v>
      </c>
      <c r="W20" s="66">
        <v>343</v>
      </c>
      <c r="X20" s="249">
        <v>387</v>
      </c>
    </row>
    <row r="21" spans="1:24" ht="22.5" customHeight="1" x14ac:dyDescent="0.15">
      <c r="A21" s="231"/>
      <c r="B21" s="223"/>
      <c r="C21" s="60" t="s">
        <v>11</v>
      </c>
      <c r="D21" s="64">
        <v>423</v>
      </c>
      <c r="E21" s="78">
        <v>-2</v>
      </c>
      <c r="F21" s="226"/>
      <c r="G21" s="258"/>
      <c r="H21" s="79">
        <v>0</v>
      </c>
      <c r="I21" s="79">
        <v>1</v>
      </c>
      <c r="J21" s="79">
        <v>0</v>
      </c>
      <c r="K21" s="79">
        <v>0</v>
      </c>
      <c r="L21" s="83">
        <v>1</v>
      </c>
      <c r="M21" s="79">
        <v>1</v>
      </c>
      <c r="N21" s="79">
        <v>0</v>
      </c>
      <c r="O21" s="79">
        <v>2</v>
      </c>
      <c r="P21" s="79">
        <v>0</v>
      </c>
      <c r="Q21" s="83">
        <v>2</v>
      </c>
      <c r="R21" s="78">
        <v>-1</v>
      </c>
      <c r="S21" s="79">
        <v>0</v>
      </c>
      <c r="T21" s="79">
        <v>0</v>
      </c>
      <c r="U21" s="65">
        <v>0</v>
      </c>
      <c r="V21" s="238"/>
      <c r="W21" s="66">
        <v>425</v>
      </c>
      <c r="X21" s="257"/>
    </row>
    <row r="22" spans="1:24" ht="22.5" customHeight="1" x14ac:dyDescent="0.15">
      <c r="A22" s="231" t="s">
        <v>8</v>
      </c>
      <c r="B22" s="222">
        <v>3815</v>
      </c>
      <c r="C22" s="60" t="s">
        <v>10</v>
      </c>
      <c r="D22" s="64">
        <v>1763</v>
      </c>
      <c r="E22" s="78">
        <v>-9</v>
      </c>
      <c r="F22" s="225">
        <v>1564</v>
      </c>
      <c r="G22" s="258">
        <v>-9</v>
      </c>
      <c r="H22" s="79">
        <v>4</v>
      </c>
      <c r="I22" s="79">
        <v>0</v>
      </c>
      <c r="J22" s="79">
        <v>2</v>
      </c>
      <c r="K22" s="79">
        <v>0</v>
      </c>
      <c r="L22" s="83">
        <v>2</v>
      </c>
      <c r="M22" s="79">
        <v>4</v>
      </c>
      <c r="N22" s="79">
        <v>1</v>
      </c>
      <c r="O22" s="79">
        <v>2</v>
      </c>
      <c r="P22" s="79">
        <v>1</v>
      </c>
      <c r="Q22" s="83">
        <v>4</v>
      </c>
      <c r="R22" s="78">
        <v>-2</v>
      </c>
      <c r="S22" s="79">
        <v>0</v>
      </c>
      <c r="T22" s="79">
        <v>7</v>
      </c>
      <c r="U22" s="65">
        <v>-7</v>
      </c>
      <c r="V22" s="238" t="s">
        <v>8</v>
      </c>
      <c r="W22" s="66">
        <v>1772</v>
      </c>
      <c r="X22" s="249">
        <v>1573</v>
      </c>
    </row>
    <row r="23" spans="1:24" ht="22.5" customHeight="1" x14ac:dyDescent="0.15">
      <c r="A23" s="231"/>
      <c r="B23" s="223"/>
      <c r="C23" s="60" t="s">
        <v>11</v>
      </c>
      <c r="D23" s="64">
        <v>2052</v>
      </c>
      <c r="E23" s="78">
        <v>-6</v>
      </c>
      <c r="F23" s="226"/>
      <c r="G23" s="258"/>
      <c r="H23" s="79">
        <v>4</v>
      </c>
      <c r="I23" s="79">
        <v>0</v>
      </c>
      <c r="J23" s="79">
        <v>2</v>
      </c>
      <c r="K23" s="79">
        <v>0</v>
      </c>
      <c r="L23" s="83">
        <v>2</v>
      </c>
      <c r="M23" s="79">
        <v>3</v>
      </c>
      <c r="N23" s="79">
        <v>0</v>
      </c>
      <c r="O23" s="79">
        <v>5</v>
      </c>
      <c r="P23" s="79">
        <v>0</v>
      </c>
      <c r="Q23" s="83">
        <v>5</v>
      </c>
      <c r="R23" s="78">
        <v>-3</v>
      </c>
      <c r="S23" s="79">
        <v>0</v>
      </c>
      <c r="T23" s="79">
        <v>4</v>
      </c>
      <c r="U23" s="65">
        <v>-4</v>
      </c>
      <c r="V23" s="238"/>
      <c r="W23" s="66">
        <v>2058</v>
      </c>
      <c r="X23" s="257"/>
    </row>
    <row r="24" spans="1:24" ht="22.5" customHeight="1" x14ac:dyDescent="0.15">
      <c r="A24" s="231" t="s">
        <v>9</v>
      </c>
      <c r="B24" s="222">
        <v>8511</v>
      </c>
      <c r="C24" s="60" t="s">
        <v>10</v>
      </c>
      <c r="D24" s="64">
        <v>4063</v>
      </c>
      <c r="E24" s="78">
        <v>-6</v>
      </c>
      <c r="F24" s="225">
        <v>3706</v>
      </c>
      <c r="G24" s="258">
        <v>-4</v>
      </c>
      <c r="H24" s="79">
        <v>11</v>
      </c>
      <c r="I24" s="79">
        <v>2</v>
      </c>
      <c r="J24" s="79">
        <v>3</v>
      </c>
      <c r="K24" s="79">
        <v>0</v>
      </c>
      <c r="L24" s="83">
        <v>5</v>
      </c>
      <c r="M24" s="79">
        <v>9</v>
      </c>
      <c r="N24" s="79">
        <v>6</v>
      </c>
      <c r="O24" s="79">
        <v>1</v>
      </c>
      <c r="P24" s="79">
        <v>0</v>
      </c>
      <c r="Q24" s="83">
        <v>7</v>
      </c>
      <c r="R24" s="78">
        <v>-2</v>
      </c>
      <c r="S24" s="79">
        <v>1</v>
      </c>
      <c r="T24" s="79">
        <v>7</v>
      </c>
      <c r="U24" s="65">
        <v>-6</v>
      </c>
      <c r="V24" s="238" t="s">
        <v>9</v>
      </c>
      <c r="W24" s="66">
        <v>4069</v>
      </c>
      <c r="X24" s="257">
        <v>3710</v>
      </c>
    </row>
    <row r="25" spans="1:24" ht="22.5" customHeight="1" thickBot="1" x14ac:dyDescent="0.2">
      <c r="A25" s="232"/>
      <c r="B25" s="237"/>
      <c r="C25" s="68" t="s">
        <v>11</v>
      </c>
      <c r="D25" s="69">
        <v>4448</v>
      </c>
      <c r="E25" s="80">
        <v>-8</v>
      </c>
      <c r="F25" s="227"/>
      <c r="G25" s="259"/>
      <c r="H25" s="81">
        <v>13</v>
      </c>
      <c r="I25" s="81">
        <v>2</v>
      </c>
      <c r="J25" s="81">
        <v>0</v>
      </c>
      <c r="K25" s="81">
        <v>0</v>
      </c>
      <c r="L25" s="70">
        <v>2</v>
      </c>
      <c r="M25" s="81">
        <v>10</v>
      </c>
      <c r="N25" s="81">
        <v>4</v>
      </c>
      <c r="O25" s="81">
        <v>2</v>
      </c>
      <c r="P25" s="81">
        <v>0</v>
      </c>
      <c r="Q25" s="70">
        <v>6</v>
      </c>
      <c r="R25" s="80">
        <v>-4</v>
      </c>
      <c r="S25" s="81">
        <v>1</v>
      </c>
      <c r="T25" s="81">
        <v>8</v>
      </c>
      <c r="U25" s="71">
        <v>-7</v>
      </c>
      <c r="V25" s="239"/>
      <c r="W25" s="72">
        <v>4456</v>
      </c>
      <c r="X25" s="286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96</v>
      </c>
      <c r="C2" s="213"/>
      <c r="D2" s="213"/>
      <c r="E2" s="213"/>
      <c r="F2" s="2"/>
      <c r="G2" s="2"/>
      <c r="K2" t="s">
        <v>86</v>
      </c>
      <c r="O2" s="208" t="s">
        <v>22</v>
      </c>
      <c r="P2" s="208"/>
      <c r="Q2" s="208"/>
      <c r="R2" s="208"/>
      <c r="S2" s="10">
        <v>2.2517505067256312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78</v>
      </c>
      <c r="F3" s="204" t="s">
        <v>53</v>
      </c>
      <c r="G3" s="204" t="s">
        <v>79</v>
      </c>
      <c r="H3" s="195" t="s">
        <v>76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77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75</v>
      </c>
      <c r="I4" s="207"/>
      <c r="J4" s="207"/>
      <c r="K4" s="207"/>
      <c r="L4" s="207" t="s">
        <v>16</v>
      </c>
      <c r="M4" s="207" t="s">
        <v>74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v>48881</v>
      </c>
      <c r="C6" s="57" t="s">
        <v>10</v>
      </c>
      <c r="D6" s="108">
        <v>23057</v>
      </c>
      <c r="E6" s="78">
        <v>-41</v>
      </c>
      <c r="F6" s="228">
        <v>21708</v>
      </c>
      <c r="G6" s="228">
        <v>-30</v>
      </c>
      <c r="H6" s="82">
        <v>67</v>
      </c>
      <c r="I6" s="82">
        <v>14</v>
      </c>
      <c r="J6" s="82">
        <v>23</v>
      </c>
      <c r="K6" s="82">
        <v>0</v>
      </c>
      <c r="L6" s="82">
        <v>37</v>
      </c>
      <c r="M6" s="82">
        <v>67</v>
      </c>
      <c r="N6" s="82">
        <v>21</v>
      </c>
      <c r="O6" s="82">
        <v>18</v>
      </c>
      <c r="P6" s="82">
        <v>5</v>
      </c>
      <c r="Q6" s="82">
        <v>44</v>
      </c>
      <c r="R6" s="82">
        <v>-7</v>
      </c>
      <c r="S6" s="82">
        <v>5</v>
      </c>
      <c r="T6" s="82">
        <v>39</v>
      </c>
      <c r="U6" s="58">
        <v>-34</v>
      </c>
      <c r="V6" s="254" t="s">
        <v>0</v>
      </c>
      <c r="W6" s="59">
        <v>23098</v>
      </c>
      <c r="X6" s="246">
        <v>21738</v>
      </c>
    </row>
    <row r="7" spans="1:24" ht="22.5" customHeight="1" x14ac:dyDescent="0.15">
      <c r="A7" s="235"/>
      <c r="B7" s="223"/>
      <c r="C7" s="60" t="s">
        <v>11</v>
      </c>
      <c r="D7" s="109">
        <v>25824</v>
      </c>
      <c r="E7" s="78">
        <v>-34</v>
      </c>
      <c r="F7" s="229"/>
      <c r="G7" s="229"/>
      <c r="H7" s="83">
        <v>83</v>
      </c>
      <c r="I7" s="83">
        <v>16</v>
      </c>
      <c r="J7" s="83">
        <v>20</v>
      </c>
      <c r="K7" s="83">
        <v>0</v>
      </c>
      <c r="L7" s="83">
        <v>36</v>
      </c>
      <c r="M7" s="83">
        <v>83</v>
      </c>
      <c r="N7" s="83">
        <v>24</v>
      </c>
      <c r="O7" s="83">
        <v>15</v>
      </c>
      <c r="P7" s="83">
        <v>1</v>
      </c>
      <c r="Q7" s="83">
        <v>40</v>
      </c>
      <c r="R7" s="78">
        <v>-4</v>
      </c>
      <c r="S7" s="78">
        <v>19</v>
      </c>
      <c r="T7" s="78">
        <v>49</v>
      </c>
      <c r="U7" s="61">
        <v>-30</v>
      </c>
      <c r="V7" s="255"/>
      <c r="W7" s="62">
        <v>25858</v>
      </c>
      <c r="X7" s="247"/>
    </row>
    <row r="8" spans="1:24" ht="22.5" customHeight="1" x14ac:dyDescent="0.15">
      <c r="A8" s="236" t="s">
        <v>1</v>
      </c>
      <c r="B8" s="222">
        <v>5333</v>
      </c>
      <c r="C8" s="63" t="s">
        <v>10</v>
      </c>
      <c r="D8" s="110">
        <v>2423</v>
      </c>
      <c r="E8" s="78">
        <v>-2</v>
      </c>
      <c r="F8" s="230">
        <v>2246</v>
      </c>
      <c r="G8" s="224">
        <v>-2</v>
      </c>
      <c r="H8" s="84">
        <v>13</v>
      </c>
      <c r="I8" s="84">
        <v>1</v>
      </c>
      <c r="J8" s="84">
        <v>2</v>
      </c>
      <c r="K8" s="84">
        <v>0</v>
      </c>
      <c r="L8" s="78">
        <v>3</v>
      </c>
      <c r="M8" s="84">
        <v>9</v>
      </c>
      <c r="N8" s="84">
        <v>2</v>
      </c>
      <c r="O8" s="84">
        <v>0</v>
      </c>
      <c r="P8" s="84">
        <v>0</v>
      </c>
      <c r="Q8" s="78">
        <v>2</v>
      </c>
      <c r="R8" s="78">
        <v>1</v>
      </c>
      <c r="S8" s="84">
        <v>1</v>
      </c>
      <c r="T8" s="84">
        <v>8</v>
      </c>
      <c r="U8" s="65">
        <v>-7</v>
      </c>
      <c r="V8" s="256" t="s">
        <v>1</v>
      </c>
      <c r="W8" s="66">
        <v>2425</v>
      </c>
      <c r="X8" s="249">
        <v>2248</v>
      </c>
    </row>
    <row r="9" spans="1:24" ht="22.5" customHeight="1" x14ac:dyDescent="0.15">
      <c r="A9" s="231"/>
      <c r="B9" s="223"/>
      <c r="C9" s="60" t="s">
        <v>11</v>
      </c>
      <c r="D9" s="110">
        <v>2910</v>
      </c>
      <c r="E9" s="78">
        <v>-2</v>
      </c>
      <c r="F9" s="226"/>
      <c r="G9" s="258"/>
      <c r="H9" s="79">
        <v>12</v>
      </c>
      <c r="I9" s="79">
        <v>2</v>
      </c>
      <c r="J9" s="79">
        <v>4</v>
      </c>
      <c r="K9" s="79">
        <v>0</v>
      </c>
      <c r="L9" s="83">
        <v>6</v>
      </c>
      <c r="M9" s="79">
        <v>8</v>
      </c>
      <c r="N9" s="79">
        <v>2</v>
      </c>
      <c r="O9" s="79">
        <v>1</v>
      </c>
      <c r="P9" s="79">
        <v>1</v>
      </c>
      <c r="Q9" s="83">
        <v>4</v>
      </c>
      <c r="R9" s="78">
        <v>2</v>
      </c>
      <c r="S9" s="79">
        <v>1</v>
      </c>
      <c r="T9" s="79">
        <v>9</v>
      </c>
      <c r="U9" s="65">
        <v>-8</v>
      </c>
      <c r="V9" s="238"/>
      <c r="W9" s="66">
        <v>2912</v>
      </c>
      <c r="X9" s="257"/>
    </row>
    <row r="10" spans="1:24" ht="22.5" customHeight="1" x14ac:dyDescent="0.15">
      <c r="A10" s="231" t="s">
        <v>2</v>
      </c>
      <c r="B10" s="222">
        <v>17915</v>
      </c>
      <c r="C10" s="60" t="s">
        <v>10</v>
      </c>
      <c r="D10" s="110">
        <v>8448</v>
      </c>
      <c r="E10" s="78">
        <v>-11</v>
      </c>
      <c r="F10" s="225">
        <v>8033</v>
      </c>
      <c r="G10" s="258">
        <v>-5</v>
      </c>
      <c r="H10" s="79">
        <v>31</v>
      </c>
      <c r="I10" s="79">
        <v>11</v>
      </c>
      <c r="J10" s="79">
        <v>8</v>
      </c>
      <c r="K10" s="79">
        <v>0</v>
      </c>
      <c r="L10" s="83">
        <v>19</v>
      </c>
      <c r="M10" s="79">
        <v>29</v>
      </c>
      <c r="N10" s="79">
        <v>13</v>
      </c>
      <c r="O10" s="79">
        <v>10</v>
      </c>
      <c r="P10" s="79">
        <v>1</v>
      </c>
      <c r="Q10" s="83">
        <v>24</v>
      </c>
      <c r="R10" s="78">
        <v>-5</v>
      </c>
      <c r="S10" s="79">
        <v>3</v>
      </c>
      <c r="T10" s="79">
        <v>11</v>
      </c>
      <c r="U10" s="65">
        <v>-8</v>
      </c>
      <c r="V10" s="238" t="s">
        <v>2</v>
      </c>
      <c r="W10" s="66">
        <v>8459</v>
      </c>
      <c r="X10" s="249">
        <v>8038</v>
      </c>
    </row>
    <row r="11" spans="1:24" ht="22.5" customHeight="1" x14ac:dyDescent="0.15">
      <c r="A11" s="231"/>
      <c r="B11" s="223"/>
      <c r="C11" s="60" t="s">
        <v>11</v>
      </c>
      <c r="D11" s="110">
        <v>9467</v>
      </c>
      <c r="E11" s="78">
        <v>-5</v>
      </c>
      <c r="F11" s="226"/>
      <c r="G11" s="258"/>
      <c r="H11" s="79">
        <v>32</v>
      </c>
      <c r="I11" s="79">
        <v>9</v>
      </c>
      <c r="J11" s="79">
        <v>10</v>
      </c>
      <c r="K11" s="79">
        <v>0</v>
      </c>
      <c r="L11" s="83">
        <v>19</v>
      </c>
      <c r="M11" s="79">
        <v>33</v>
      </c>
      <c r="N11" s="79">
        <v>12</v>
      </c>
      <c r="O11" s="79">
        <v>10</v>
      </c>
      <c r="P11" s="79">
        <v>0</v>
      </c>
      <c r="Q11" s="83">
        <v>22</v>
      </c>
      <c r="R11" s="78">
        <v>-3</v>
      </c>
      <c r="S11" s="79">
        <v>11</v>
      </c>
      <c r="T11" s="79">
        <v>12</v>
      </c>
      <c r="U11" s="65">
        <v>-1</v>
      </c>
      <c r="V11" s="238"/>
      <c r="W11" s="66">
        <v>9472</v>
      </c>
      <c r="X11" s="257"/>
    </row>
    <row r="12" spans="1:24" ht="22.5" customHeight="1" x14ac:dyDescent="0.15">
      <c r="A12" s="231" t="s">
        <v>3</v>
      </c>
      <c r="B12" s="222">
        <v>4542</v>
      </c>
      <c r="C12" s="60" t="s">
        <v>10</v>
      </c>
      <c r="D12" s="110">
        <v>2092</v>
      </c>
      <c r="E12" s="78">
        <v>-8</v>
      </c>
      <c r="F12" s="225">
        <v>2337</v>
      </c>
      <c r="G12" s="258">
        <v>-11</v>
      </c>
      <c r="H12" s="79">
        <v>3</v>
      </c>
      <c r="I12" s="79">
        <v>1</v>
      </c>
      <c r="J12" s="79">
        <v>1</v>
      </c>
      <c r="K12" s="79">
        <v>0</v>
      </c>
      <c r="L12" s="83">
        <v>2</v>
      </c>
      <c r="M12" s="79">
        <v>3</v>
      </c>
      <c r="N12" s="79">
        <v>2</v>
      </c>
      <c r="O12" s="79">
        <v>3</v>
      </c>
      <c r="P12" s="79">
        <v>4</v>
      </c>
      <c r="Q12" s="83">
        <v>9</v>
      </c>
      <c r="R12" s="78">
        <v>-7</v>
      </c>
      <c r="S12" s="79">
        <v>0</v>
      </c>
      <c r="T12" s="79">
        <v>1</v>
      </c>
      <c r="U12" s="65">
        <v>-1</v>
      </c>
      <c r="V12" s="238" t="s">
        <v>3</v>
      </c>
      <c r="W12" s="66">
        <v>2100</v>
      </c>
      <c r="X12" s="249">
        <v>2348</v>
      </c>
    </row>
    <row r="13" spans="1:24" ht="22.5" customHeight="1" x14ac:dyDescent="0.15">
      <c r="A13" s="231"/>
      <c r="B13" s="223"/>
      <c r="C13" s="60" t="s">
        <v>11</v>
      </c>
      <c r="D13" s="110">
        <v>2450</v>
      </c>
      <c r="E13" s="78">
        <v>-2</v>
      </c>
      <c r="F13" s="226"/>
      <c r="G13" s="258"/>
      <c r="H13" s="79">
        <v>2</v>
      </c>
      <c r="I13" s="79">
        <v>2</v>
      </c>
      <c r="J13" s="79">
        <v>1</v>
      </c>
      <c r="K13" s="79">
        <v>0</v>
      </c>
      <c r="L13" s="83">
        <v>3</v>
      </c>
      <c r="M13" s="79">
        <v>3</v>
      </c>
      <c r="N13" s="79">
        <v>1</v>
      </c>
      <c r="O13" s="79">
        <v>1</v>
      </c>
      <c r="P13" s="79">
        <v>0</v>
      </c>
      <c r="Q13" s="83">
        <v>2</v>
      </c>
      <c r="R13" s="78">
        <v>1</v>
      </c>
      <c r="S13" s="79">
        <v>4</v>
      </c>
      <c r="T13" s="79">
        <v>6</v>
      </c>
      <c r="U13" s="65">
        <v>-2</v>
      </c>
      <c r="V13" s="238"/>
      <c r="W13" s="66">
        <v>2452</v>
      </c>
      <c r="X13" s="257"/>
    </row>
    <row r="14" spans="1:24" ht="22.5" customHeight="1" x14ac:dyDescent="0.15">
      <c r="A14" s="231" t="s">
        <v>4</v>
      </c>
      <c r="B14" s="222">
        <v>4533</v>
      </c>
      <c r="C14" s="60" t="s">
        <v>10</v>
      </c>
      <c r="D14" s="110">
        <v>2223</v>
      </c>
      <c r="E14" s="78">
        <v>-1</v>
      </c>
      <c r="F14" s="225">
        <v>1721</v>
      </c>
      <c r="G14" s="258">
        <v>4</v>
      </c>
      <c r="H14" s="79">
        <v>3</v>
      </c>
      <c r="I14" s="79">
        <v>0</v>
      </c>
      <c r="J14" s="79">
        <v>4</v>
      </c>
      <c r="K14" s="79">
        <v>0</v>
      </c>
      <c r="L14" s="83">
        <v>4</v>
      </c>
      <c r="M14" s="79">
        <v>6</v>
      </c>
      <c r="N14" s="79">
        <v>1</v>
      </c>
      <c r="O14" s="79">
        <v>0</v>
      </c>
      <c r="P14" s="79">
        <v>0</v>
      </c>
      <c r="Q14" s="83">
        <v>1</v>
      </c>
      <c r="R14" s="78">
        <v>3</v>
      </c>
      <c r="S14" s="79">
        <v>1</v>
      </c>
      <c r="T14" s="79">
        <v>2</v>
      </c>
      <c r="U14" s="65">
        <v>-1</v>
      </c>
      <c r="V14" s="238" t="s">
        <v>4</v>
      </c>
      <c r="W14" s="66">
        <v>2224</v>
      </c>
      <c r="X14" s="249">
        <v>1717</v>
      </c>
    </row>
    <row r="15" spans="1:24" ht="22.5" customHeight="1" x14ac:dyDescent="0.15">
      <c r="A15" s="231"/>
      <c r="B15" s="223"/>
      <c r="C15" s="60" t="s">
        <v>11</v>
      </c>
      <c r="D15" s="110">
        <v>2310</v>
      </c>
      <c r="E15" s="78">
        <v>0</v>
      </c>
      <c r="F15" s="226"/>
      <c r="G15" s="258"/>
      <c r="H15" s="79">
        <v>9</v>
      </c>
      <c r="I15" s="79">
        <v>0</v>
      </c>
      <c r="J15" s="79">
        <v>3</v>
      </c>
      <c r="K15" s="79">
        <v>0</v>
      </c>
      <c r="L15" s="83">
        <v>3</v>
      </c>
      <c r="M15" s="79">
        <v>7</v>
      </c>
      <c r="N15" s="79">
        <v>0</v>
      </c>
      <c r="O15" s="79">
        <v>1</v>
      </c>
      <c r="P15" s="79">
        <v>0</v>
      </c>
      <c r="Q15" s="83">
        <v>1</v>
      </c>
      <c r="R15" s="78">
        <v>2</v>
      </c>
      <c r="S15" s="79">
        <v>0</v>
      </c>
      <c r="T15" s="79">
        <v>4</v>
      </c>
      <c r="U15" s="65">
        <v>-4</v>
      </c>
      <c r="V15" s="238"/>
      <c r="W15" s="66">
        <v>2310</v>
      </c>
      <c r="X15" s="257"/>
    </row>
    <row r="16" spans="1:24" ht="22.5" customHeight="1" x14ac:dyDescent="0.15">
      <c r="A16" s="231" t="s">
        <v>5</v>
      </c>
      <c r="B16" s="222">
        <v>2818</v>
      </c>
      <c r="C16" s="60" t="s">
        <v>10</v>
      </c>
      <c r="D16" s="110">
        <v>1377</v>
      </c>
      <c r="E16" s="78">
        <v>-4</v>
      </c>
      <c r="F16" s="225">
        <v>1396</v>
      </c>
      <c r="G16" s="258">
        <v>-3</v>
      </c>
      <c r="H16" s="79">
        <v>2</v>
      </c>
      <c r="I16" s="79">
        <v>0</v>
      </c>
      <c r="J16" s="79">
        <v>0</v>
      </c>
      <c r="K16" s="79">
        <v>0</v>
      </c>
      <c r="L16" s="83">
        <v>0</v>
      </c>
      <c r="M16" s="79">
        <v>4</v>
      </c>
      <c r="N16" s="79">
        <v>1</v>
      </c>
      <c r="O16" s="79">
        <v>1</v>
      </c>
      <c r="P16" s="79">
        <v>0</v>
      </c>
      <c r="Q16" s="83">
        <v>2</v>
      </c>
      <c r="R16" s="78">
        <v>-2</v>
      </c>
      <c r="S16" s="79">
        <v>0</v>
      </c>
      <c r="T16" s="79">
        <v>0</v>
      </c>
      <c r="U16" s="65">
        <v>0</v>
      </c>
      <c r="V16" s="238" t="s">
        <v>5</v>
      </c>
      <c r="W16" s="66">
        <v>1381</v>
      </c>
      <c r="X16" s="249">
        <v>1399</v>
      </c>
    </row>
    <row r="17" spans="1:24" ht="22.5" customHeight="1" x14ac:dyDescent="0.15">
      <c r="A17" s="231"/>
      <c r="B17" s="223"/>
      <c r="C17" s="60" t="s">
        <v>11</v>
      </c>
      <c r="D17" s="110">
        <v>1441</v>
      </c>
      <c r="E17" s="78">
        <v>-5</v>
      </c>
      <c r="F17" s="226"/>
      <c r="G17" s="258"/>
      <c r="H17" s="79">
        <v>0</v>
      </c>
      <c r="I17" s="79">
        <v>1</v>
      </c>
      <c r="J17" s="79">
        <v>0</v>
      </c>
      <c r="K17" s="79">
        <v>0</v>
      </c>
      <c r="L17" s="83">
        <v>1</v>
      </c>
      <c r="M17" s="79">
        <v>3</v>
      </c>
      <c r="N17" s="79">
        <v>0</v>
      </c>
      <c r="O17" s="79">
        <v>0</v>
      </c>
      <c r="P17" s="79">
        <v>0</v>
      </c>
      <c r="Q17" s="83">
        <v>0</v>
      </c>
      <c r="R17" s="78">
        <v>1</v>
      </c>
      <c r="S17" s="79">
        <v>1</v>
      </c>
      <c r="T17" s="79">
        <v>4</v>
      </c>
      <c r="U17" s="65">
        <v>-3</v>
      </c>
      <c r="V17" s="238"/>
      <c r="W17" s="66">
        <v>1446</v>
      </c>
      <c r="X17" s="257"/>
    </row>
    <row r="18" spans="1:24" ht="22.5" customHeight="1" x14ac:dyDescent="0.15">
      <c r="A18" s="231" t="s">
        <v>6</v>
      </c>
      <c r="B18" s="222">
        <v>684</v>
      </c>
      <c r="C18" s="60" t="s">
        <v>10</v>
      </c>
      <c r="D18" s="110">
        <v>342</v>
      </c>
      <c r="E18" s="78">
        <v>0</v>
      </c>
      <c r="F18" s="225">
        <v>333</v>
      </c>
      <c r="G18" s="258">
        <v>1</v>
      </c>
      <c r="H18" s="79">
        <v>0</v>
      </c>
      <c r="I18" s="79">
        <v>0</v>
      </c>
      <c r="J18" s="79">
        <v>1</v>
      </c>
      <c r="K18" s="79">
        <v>0</v>
      </c>
      <c r="L18" s="83">
        <v>1</v>
      </c>
      <c r="M18" s="79">
        <v>0</v>
      </c>
      <c r="N18" s="79">
        <v>0</v>
      </c>
      <c r="O18" s="79">
        <v>1</v>
      </c>
      <c r="P18" s="79">
        <v>0</v>
      </c>
      <c r="Q18" s="83">
        <v>1</v>
      </c>
      <c r="R18" s="78">
        <v>0</v>
      </c>
      <c r="S18" s="79">
        <v>0</v>
      </c>
      <c r="T18" s="79">
        <v>0</v>
      </c>
      <c r="U18" s="65">
        <v>0</v>
      </c>
      <c r="V18" s="238" t="s">
        <v>6</v>
      </c>
      <c r="W18" s="66">
        <v>342</v>
      </c>
      <c r="X18" s="249">
        <v>332</v>
      </c>
    </row>
    <row r="19" spans="1:24" ht="22.5" customHeight="1" x14ac:dyDescent="0.15">
      <c r="A19" s="231"/>
      <c r="B19" s="223"/>
      <c r="C19" s="60" t="s">
        <v>11</v>
      </c>
      <c r="D19" s="110">
        <v>342</v>
      </c>
      <c r="E19" s="78">
        <v>-1</v>
      </c>
      <c r="F19" s="226"/>
      <c r="G19" s="258"/>
      <c r="H19" s="79">
        <v>1</v>
      </c>
      <c r="I19" s="79">
        <v>0</v>
      </c>
      <c r="J19" s="79">
        <v>0</v>
      </c>
      <c r="K19" s="79">
        <v>0</v>
      </c>
      <c r="L19" s="83">
        <v>0</v>
      </c>
      <c r="M19" s="79">
        <v>0</v>
      </c>
      <c r="N19" s="79">
        <v>1</v>
      </c>
      <c r="O19" s="79">
        <v>1</v>
      </c>
      <c r="P19" s="79">
        <v>0</v>
      </c>
      <c r="Q19" s="83">
        <v>2</v>
      </c>
      <c r="R19" s="78">
        <v>-2</v>
      </c>
      <c r="S19" s="79">
        <v>0</v>
      </c>
      <c r="T19" s="79">
        <v>0</v>
      </c>
      <c r="U19" s="65">
        <v>0</v>
      </c>
      <c r="V19" s="238"/>
      <c r="W19" s="66">
        <v>343</v>
      </c>
      <c r="X19" s="257"/>
    </row>
    <row r="20" spans="1:24" ht="22.5" customHeight="1" x14ac:dyDescent="0.15">
      <c r="A20" s="231" t="s">
        <v>7</v>
      </c>
      <c r="B20" s="222">
        <v>756</v>
      </c>
      <c r="C20" s="60" t="s">
        <v>10</v>
      </c>
      <c r="D20" s="110">
        <v>338</v>
      </c>
      <c r="E20" s="78">
        <v>-3</v>
      </c>
      <c r="F20" s="225">
        <v>382</v>
      </c>
      <c r="G20" s="258">
        <v>-4</v>
      </c>
      <c r="H20" s="79">
        <v>3</v>
      </c>
      <c r="I20" s="79">
        <v>0</v>
      </c>
      <c r="J20" s="79">
        <v>1</v>
      </c>
      <c r="K20" s="79">
        <v>0</v>
      </c>
      <c r="L20" s="83">
        <v>1</v>
      </c>
      <c r="M20" s="79">
        <v>4</v>
      </c>
      <c r="N20" s="79">
        <v>0</v>
      </c>
      <c r="O20" s="79">
        <v>0</v>
      </c>
      <c r="P20" s="79">
        <v>0</v>
      </c>
      <c r="Q20" s="83">
        <v>0</v>
      </c>
      <c r="R20" s="78">
        <v>1</v>
      </c>
      <c r="S20" s="79">
        <v>0</v>
      </c>
      <c r="T20" s="79">
        <v>3</v>
      </c>
      <c r="U20" s="65">
        <v>-3</v>
      </c>
      <c r="V20" s="238" t="s">
        <v>7</v>
      </c>
      <c r="W20" s="66">
        <v>341</v>
      </c>
      <c r="X20" s="249">
        <v>386</v>
      </c>
    </row>
    <row r="21" spans="1:24" ht="22.5" customHeight="1" x14ac:dyDescent="0.15">
      <c r="A21" s="231"/>
      <c r="B21" s="223"/>
      <c r="C21" s="60" t="s">
        <v>11</v>
      </c>
      <c r="D21" s="110">
        <v>418</v>
      </c>
      <c r="E21" s="78">
        <v>-5</v>
      </c>
      <c r="F21" s="226"/>
      <c r="G21" s="258"/>
      <c r="H21" s="79">
        <v>1</v>
      </c>
      <c r="I21" s="79">
        <v>0</v>
      </c>
      <c r="J21" s="79">
        <v>1</v>
      </c>
      <c r="K21" s="79">
        <v>0</v>
      </c>
      <c r="L21" s="83">
        <v>1</v>
      </c>
      <c r="M21" s="79">
        <v>3</v>
      </c>
      <c r="N21" s="79">
        <v>1</v>
      </c>
      <c r="O21" s="79">
        <v>1</v>
      </c>
      <c r="P21" s="79">
        <v>0</v>
      </c>
      <c r="Q21" s="83">
        <v>2</v>
      </c>
      <c r="R21" s="78">
        <v>-1</v>
      </c>
      <c r="S21" s="79">
        <v>0</v>
      </c>
      <c r="T21" s="79">
        <v>2</v>
      </c>
      <c r="U21" s="65">
        <v>-2</v>
      </c>
      <c r="V21" s="238"/>
      <c r="W21" s="66">
        <v>423</v>
      </c>
      <c r="X21" s="257"/>
    </row>
    <row r="22" spans="1:24" ht="22.5" customHeight="1" x14ac:dyDescent="0.15">
      <c r="A22" s="231" t="s">
        <v>8</v>
      </c>
      <c r="B22" s="222">
        <v>3807</v>
      </c>
      <c r="C22" s="60" t="s">
        <v>10</v>
      </c>
      <c r="D22" s="110">
        <v>1756</v>
      </c>
      <c r="E22" s="78">
        <v>-7</v>
      </c>
      <c r="F22" s="225">
        <v>1562</v>
      </c>
      <c r="G22" s="258">
        <v>-2</v>
      </c>
      <c r="H22" s="79">
        <v>4</v>
      </c>
      <c r="I22" s="79">
        <v>0</v>
      </c>
      <c r="J22" s="79">
        <v>2</v>
      </c>
      <c r="K22" s="79">
        <v>0</v>
      </c>
      <c r="L22" s="83">
        <v>2</v>
      </c>
      <c r="M22" s="79">
        <v>3</v>
      </c>
      <c r="N22" s="79">
        <v>1</v>
      </c>
      <c r="O22" s="79">
        <v>3</v>
      </c>
      <c r="P22" s="79">
        <v>0</v>
      </c>
      <c r="Q22" s="83">
        <v>4</v>
      </c>
      <c r="R22" s="78">
        <v>-2</v>
      </c>
      <c r="S22" s="79">
        <v>0</v>
      </c>
      <c r="T22" s="79">
        <v>6</v>
      </c>
      <c r="U22" s="65">
        <v>-6</v>
      </c>
      <c r="V22" s="238" t="s">
        <v>8</v>
      </c>
      <c r="W22" s="66">
        <v>1763</v>
      </c>
      <c r="X22" s="249">
        <v>1564</v>
      </c>
    </row>
    <row r="23" spans="1:24" ht="22.5" customHeight="1" x14ac:dyDescent="0.15">
      <c r="A23" s="231"/>
      <c r="B23" s="223"/>
      <c r="C23" s="60" t="s">
        <v>11</v>
      </c>
      <c r="D23" s="110">
        <v>2051</v>
      </c>
      <c r="E23" s="78">
        <v>-1</v>
      </c>
      <c r="F23" s="226"/>
      <c r="G23" s="258"/>
      <c r="H23" s="79">
        <v>9</v>
      </c>
      <c r="I23" s="79">
        <v>2</v>
      </c>
      <c r="J23" s="79">
        <v>0</v>
      </c>
      <c r="K23" s="79">
        <v>0</v>
      </c>
      <c r="L23" s="83">
        <v>2</v>
      </c>
      <c r="M23" s="79">
        <v>8</v>
      </c>
      <c r="N23" s="79">
        <v>0</v>
      </c>
      <c r="O23" s="79">
        <v>0</v>
      </c>
      <c r="P23" s="79">
        <v>0</v>
      </c>
      <c r="Q23" s="83">
        <v>0</v>
      </c>
      <c r="R23" s="78">
        <v>2</v>
      </c>
      <c r="S23" s="79">
        <v>1</v>
      </c>
      <c r="T23" s="79">
        <v>5</v>
      </c>
      <c r="U23" s="65">
        <v>-4</v>
      </c>
      <c r="V23" s="238"/>
      <c r="W23" s="66">
        <v>2052</v>
      </c>
      <c r="X23" s="257"/>
    </row>
    <row r="24" spans="1:24" ht="22.5" customHeight="1" x14ac:dyDescent="0.15">
      <c r="A24" s="231" t="s">
        <v>9</v>
      </c>
      <c r="B24" s="222">
        <v>8493</v>
      </c>
      <c r="C24" s="60" t="s">
        <v>10</v>
      </c>
      <c r="D24" s="110">
        <v>4058</v>
      </c>
      <c r="E24" s="78">
        <v>-5</v>
      </c>
      <c r="F24" s="225">
        <v>3698</v>
      </c>
      <c r="G24" s="258">
        <v>-8</v>
      </c>
      <c r="H24" s="79">
        <v>8</v>
      </c>
      <c r="I24" s="79">
        <v>1</v>
      </c>
      <c r="J24" s="79">
        <v>4</v>
      </c>
      <c r="K24" s="79">
        <v>0</v>
      </c>
      <c r="L24" s="83">
        <v>5</v>
      </c>
      <c r="M24" s="79">
        <v>9</v>
      </c>
      <c r="N24" s="79">
        <v>1</v>
      </c>
      <c r="O24" s="79">
        <v>0</v>
      </c>
      <c r="P24" s="79">
        <v>0</v>
      </c>
      <c r="Q24" s="83">
        <v>1</v>
      </c>
      <c r="R24" s="78">
        <v>4</v>
      </c>
      <c r="S24" s="79">
        <v>0</v>
      </c>
      <c r="T24" s="79">
        <v>8</v>
      </c>
      <c r="U24" s="65">
        <v>-8</v>
      </c>
      <c r="V24" s="238" t="s">
        <v>9</v>
      </c>
      <c r="W24" s="66">
        <v>4063</v>
      </c>
      <c r="X24" s="257">
        <v>3706</v>
      </c>
    </row>
    <row r="25" spans="1:24" ht="22.5" customHeight="1" thickBot="1" x14ac:dyDescent="0.2">
      <c r="A25" s="232"/>
      <c r="B25" s="237"/>
      <c r="C25" s="68" t="s">
        <v>11</v>
      </c>
      <c r="D25" s="111">
        <v>4435</v>
      </c>
      <c r="E25" s="80">
        <v>-13</v>
      </c>
      <c r="F25" s="227"/>
      <c r="G25" s="259"/>
      <c r="H25" s="81">
        <v>17</v>
      </c>
      <c r="I25" s="81">
        <v>0</v>
      </c>
      <c r="J25" s="81">
        <v>1</v>
      </c>
      <c r="K25" s="81">
        <v>0</v>
      </c>
      <c r="L25" s="70">
        <v>1</v>
      </c>
      <c r="M25" s="81">
        <v>18</v>
      </c>
      <c r="N25" s="81">
        <v>7</v>
      </c>
      <c r="O25" s="81">
        <v>0</v>
      </c>
      <c r="P25" s="81">
        <v>0</v>
      </c>
      <c r="Q25" s="70">
        <v>7</v>
      </c>
      <c r="R25" s="80">
        <v>-6</v>
      </c>
      <c r="S25" s="81">
        <v>1</v>
      </c>
      <c r="T25" s="81">
        <v>7</v>
      </c>
      <c r="U25" s="71">
        <v>-6</v>
      </c>
      <c r="V25" s="239"/>
      <c r="W25" s="66">
        <v>4448</v>
      </c>
      <c r="X25" s="286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2023-04-25T08:13:06Z</dcterms:modified>
</cp:coreProperties>
</file>