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30" windowWidth="15600" windowHeight="7425" tabRatio="888" activeTab="2"/>
  </bookViews>
  <sheets>
    <sheet name="４月" sheetId="2" r:id="rId1"/>
    <sheet name="５月" sheetId="3" r:id="rId2"/>
    <sheet name="６月" sheetId="4" r:id="rId3"/>
    <sheet name="７月" sheetId="33" r:id="rId4"/>
    <sheet name="８月" sheetId="34" r:id="rId5"/>
    <sheet name="９月" sheetId="35" r:id="rId6"/>
    <sheet name="１０月" sheetId="45" r:id="rId7"/>
    <sheet name="１１月" sheetId="40" r:id="rId8"/>
    <sheet name="１２月" sheetId="41" r:id="rId9"/>
    <sheet name="１月" sheetId="42" r:id="rId10"/>
    <sheet name="２月" sheetId="43" r:id="rId11"/>
    <sheet name="３月" sheetId="44" r:id="rId12"/>
  </sheets>
  <definedNames>
    <definedName name="_xlnm.Print_Area" localSheetId="0">'４月'!$A$1:$X$9</definedName>
    <definedName name="_xlnm.Print_Area" localSheetId="1">'５月'!$A$1:$X$9</definedName>
    <definedName name="_xlnm.Print_Area" localSheetId="2">'６月'!$A$1:$X$9</definedName>
    <definedName name="_xlnm.Print_Area" localSheetId="3">'７月'!$A$1:$U$25</definedName>
    <definedName name="_xlnm.Print_Area" localSheetId="4">'８月'!$A$1:$U$25</definedName>
    <definedName name="_xlnm.Print_Area" localSheetId="5">'９月'!$A$1:$U$25</definedName>
    <definedName name="_xlnm.Print_Area" localSheetId="7">'１１月'!$A$1:$U$25</definedName>
    <definedName name="_xlnm.Print_Area" localSheetId="8">'１２月'!$A$1:$X$25</definedName>
    <definedName name="_xlnm.Print_Area" localSheetId="9">'１月'!$A$1:$U$25</definedName>
    <definedName name="_xlnm.Print_Area" localSheetId="10">'２月'!$A$1:$U$25</definedName>
    <definedName name="_xlnm.Print_Area" localSheetId="11">'３月'!$A$1:$U$25</definedName>
    <definedName name="_xlnm.Print_Area" localSheetId="6">'１０月'!$A$1:$U$25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<sst xmlns="http://schemas.openxmlformats.org/spreadsheetml/2006/main" xmlns:r="http://schemas.openxmlformats.org/officeDocument/2006/relationships" count="50" uniqueCount="50">
  <si>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総　数</t>
    <rPh sb="0" eb="1">
      <t>ソウ</t>
    </rPh>
    <rPh sb="2" eb="3">
      <t>スウ</t>
    </rPh>
    <phoneticPr fontId="2"/>
  </si>
  <si>
    <t>前月１日</t>
    <rPh sb="0" eb="2">
      <t>ゼンゲツ</t>
    </rPh>
    <rPh sb="3" eb="4">
      <t>ニチ</t>
    </rPh>
    <phoneticPr fontId="2"/>
  </si>
  <si>
    <t>飫　肥</t>
    <rPh sb="0" eb="1">
      <t>ヨ</t>
    </rPh>
    <rPh sb="2" eb="3">
      <t>コエ</t>
    </rPh>
    <phoneticPr fontId="2"/>
  </si>
  <si>
    <t>令和８年５月１日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</si>
  <si>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東　郷</t>
    <rPh sb="0" eb="1">
      <t>アズマ</t>
    </rPh>
    <rPh sb="2" eb="3">
      <t>ゴウ</t>
    </rPh>
    <phoneticPr fontId="2"/>
  </si>
  <si>
    <t>吾　田</t>
    <rPh sb="0" eb="1">
      <t>ゴ</t>
    </rPh>
    <rPh sb="2" eb="3">
      <t>タ</t>
    </rPh>
    <phoneticPr fontId="2"/>
  </si>
  <si>
    <t>令和９年１月１日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</si>
  <si>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油　津</t>
    <rPh sb="0" eb="1">
      <t>アブラ</t>
    </rPh>
    <rPh sb="2" eb="3">
      <t>ツ</t>
    </rPh>
    <phoneticPr fontId="2"/>
  </si>
  <si>
    <t>鵜　戸</t>
    <rPh sb="0" eb="1">
      <t>ウ</t>
    </rPh>
    <rPh sb="2" eb="3">
      <t>コ</t>
    </rPh>
    <phoneticPr fontId="2"/>
  </si>
  <si>
    <t>自然
増減</t>
    <rPh sb="0" eb="2">
      <t>シゼン</t>
    </rPh>
    <rPh sb="3" eb="5">
      <t>ゾウゲン</t>
    </rPh>
    <phoneticPr fontId="2"/>
  </si>
  <si>
    <t>職権</t>
    <rPh sb="0" eb="2">
      <t>ショッケン</t>
    </rPh>
    <phoneticPr fontId="2"/>
  </si>
  <si>
    <t>細　田</t>
    <rPh sb="0" eb="1">
      <t>サイ</t>
    </rPh>
    <rPh sb="2" eb="3">
      <t>タ</t>
    </rPh>
    <phoneticPr fontId="2"/>
  </si>
  <si>
    <t>酒　谷</t>
    <rPh sb="0" eb="1">
      <t>サケ</t>
    </rPh>
    <rPh sb="2" eb="3">
      <t>タニ</t>
    </rPh>
    <phoneticPr fontId="2"/>
  </si>
  <si>
    <t>北　郷</t>
    <rPh sb="0" eb="1">
      <t>キタ</t>
    </rPh>
    <rPh sb="2" eb="3">
      <t>ゴウ</t>
    </rPh>
    <phoneticPr fontId="2"/>
  </si>
  <si>
    <t>計</t>
    <rPh sb="0" eb="1">
      <t>ケイ</t>
    </rPh>
    <phoneticPr fontId="2"/>
  </si>
  <si>
    <t>南　郷</t>
    <rPh sb="0" eb="1">
      <t>ナン</t>
    </rPh>
    <rPh sb="2" eb="3">
      <t>ゴウ</t>
    </rPh>
    <phoneticPr fontId="2"/>
  </si>
  <si>
    <t>男</t>
    <rPh sb="0" eb="1">
      <t>オトコ</t>
    </rPh>
    <phoneticPr fontId="2"/>
  </si>
  <si>
    <t>社会
増減</t>
    <rPh sb="0" eb="2">
      <t>シャカイ</t>
    </rPh>
    <rPh sb="3" eb="5">
      <t>ゾウゲン</t>
    </rPh>
    <phoneticPr fontId="2"/>
  </si>
  <si>
    <t>女</t>
    <rPh sb="0" eb="1">
      <t>オンナ</t>
    </rPh>
    <phoneticPr fontId="2"/>
  </si>
  <si>
    <t>市内</t>
    <rPh sb="0" eb="2">
      <t>シナイ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</si>
  <si>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</si>
  <si>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</si>
  <si>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出生</t>
    <rPh sb="0" eb="2">
      <t>シュッセイ</t>
    </rPh>
    <phoneticPr fontId="2"/>
  </si>
  <si>
    <t>注２）各地区の推計人口は、令和7年国勢調査確定人口の公表後に掲載いたします。</t>
    <rPh sb="0" eb="1">
      <t>チュウ</t>
    </rPh>
    <rPh sb="3" eb="6">
      <t>カクチク</t>
    </rPh>
    <rPh sb="30" eb="32">
      <t>ケイサイ</t>
    </rPh>
    <phoneticPr fontId="2"/>
  </si>
  <si>
    <t>死亡</t>
    <rPh sb="0" eb="2">
      <t>シボウ</t>
    </rPh>
    <phoneticPr fontId="2"/>
  </si>
  <si>
    <t>日南市の推計人口</t>
    <rPh sb="0" eb="3">
      <t>ニチナンシ</t>
    </rPh>
    <rPh sb="4" eb="6">
      <t>スイケイ</t>
    </rPh>
    <rPh sb="6" eb="8">
      <t>ジンコウ</t>
    </rPh>
    <phoneticPr fontId="2"/>
  </si>
  <si>
    <t>◎一世帯当たり平均</t>
    <rPh sb="1" eb="2">
      <t>イチ</t>
    </rPh>
    <rPh sb="2" eb="4">
      <t>セタイ</t>
    </rPh>
    <rPh sb="4" eb="5">
      <t>ア</t>
    </rPh>
    <rPh sb="7" eb="9">
      <t>ヘイキン</t>
    </rPh>
    <phoneticPr fontId="2"/>
  </si>
  <si>
    <t>人</t>
    <rPh sb="0" eb="1">
      <t>ヒト</t>
    </rPh>
    <phoneticPr fontId="2"/>
  </si>
  <si>
    <t>令和８年４月１日　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9" eb="11">
      <t>ゲンザイ</t>
    </rPh>
    <phoneticPr fontId="2"/>
  </si>
  <si>
    <t>世帯数</t>
    <rPh sb="0" eb="3">
      <t>セタイスウ</t>
    </rPh>
    <phoneticPr fontId="2"/>
  </si>
  <si>
    <t>《補助表》</t>
    <rPh sb="1" eb="3">
      <t>ホジョ</t>
    </rPh>
    <rPh sb="3" eb="4">
      <t>ヒョウ</t>
    </rPh>
    <phoneticPr fontId="2"/>
  </si>
  <si>
    <t>現住人口</t>
    <rPh sb="0" eb="2">
      <t>ゲンジュウ</t>
    </rPh>
    <rPh sb="2" eb="3">
      <t>ヒト</t>
    </rPh>
    <rPh sb="3" eb="4">
      <t>クチ</t>
    </rPh>
    <phoneticPr fontId="2"/>
  </si>
  <si>
    <t>男女別人口</t>
    <rPh sb="0" eb="2">
      <t>ダンジョ</t>
    </rPh>
    <rPh sb="2" eb="3">
      <t>ベツ</t>
    </rPh>
    <rPh sb="3" eb="5">
      <t>ジンコウ</t>
    </rPh>
    <phoneticPr fontId="2"/>
  </si>
  <si>
    <t>転　出</t>
    <rPh sb="0" eb="1">
      <t>テン</t>
    </rPh>
    <rPh sb="2" eb="3">
      <t>シュツ</t>
    </rPh>
    <phoneticPr fontId="2"/>
  </si>
  <si>
    <t>転　入</t>
    <rPh sb="0" eb="1">
      <t>テン</t>
    </rPh>
    <rPh sb="2" eb="3">
      <t>ニュウ</t>
    </rPh>
    <phoneticPr fontId="2"/>
  </si>
  <si>
    <t>社　　　会　　　動　　　態</t>
    <rPh sb="0" eb="1">
      <t>シャ</t>
    </rPh>
    <rPh sb="4" eb="5">
      <t>カイ</t>
    </rPh>
    <rPh sb="8" eb="9">
      <t>ドウ</t>
    </rPh>
    <rPh sb="12" eb="13">
      <t>タイ</t>
    </rPh>
    <phoneticPr fontId="2"/>
  </si>
  <si>
    <t>自然動態</t>
    <rPh sb="0" eb="1">
      <t>ジ</t>
    </rPh>
    <rPh sb="1" eb="2">
      <t>ゼン</t>
    </rPh>
    <rPh sb="2" eb="3">
      <t>ドウ</t>
    </rPh>
    <rPh sb="3" eb="4">
      <t>タイ</t>
    </rPh>
    <phoneticPr fontId="2"/>
  </si>
  <si>
    <t>増加
人口</t>
    <rPh sb="0" eb="1">
      <t>ゾウ</t>
    </rPh>
    <rPh sb="1" eb="2">
      <t>カ</t>
    </rPh>
    <rPh sb="3" eb="4">
      <t>ニン</t>
    </rPh>
    <rPh sb="4" eb="5">
      <t>クチ</t>
    </rPh>
    <phoneticPr fontId="2"/>
  </si>
  <si>
    <t>増加
世帯数</t>
    <rPh sb="0" eb="1">
      <t>ゾウ</t>
    </rPh>
    <rPh sb="1" eb="2">
      <t>カ</t>
    </rPh>
    <rPh sb="3" eb="6">
      <t>セタイスウ</t>
    </rPh>
    <phoneticPr fontId="2"/>
  </si>
  <si>
    <t>○面積　５３５．４９㎢</t>
    <rPh sb="1" eb="3">
      <t>メンセキ</t>
    </rPh>
    <phoneticPr fontId="2"/>
  </si>
  <si>
    <t>令和９年３月１日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</si>
  <si>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令和９年２月１日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</si>
  <si>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令和８年12月１日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2"/>
  </si>
  <si>
    <t>令和８年11月１日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2"/>
  </si>
  <si>
    <t>令和８年10月１日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2"/>
  </si>
  <si>
    <t>令和８年９月１日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</si>
  <si>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令和８年８月１日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</si>
  <si>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令和８年７月１日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</si>
  <si>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令和８年６月１日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</si>
  <si>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注１）この数値は令和7年国勢調査の速報値を基にした推計人口です。</t>
    <rPh sb="8" eb="10">
      <t>レイワ</t>
    </rPh>
    <rPh sb="17" eb="20">
      <t>ソクホウチ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</si>
</sst>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;[Red]\-#,##0\ "/>
    <numFmt numFmtId="177" formatCode="0.00_ "/>
    <numFmt numFmtId="178" formatCode="#,##0_ "/>
  </numFmts>
  <fonts count="6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8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176" fontId="0" fillId="0" borderId="8" xfId="3" applyNumberFormat="1" applyFont="1" applyFill="1" applyBorder="1" applyAlignment="1">
      <alignment horizontal="right" vertical="center"/>
    </xf>
    <xf numFmtId="176" fontId="0" fillId="0" borderId="9" xfId="3" applyNumberFormat="1" applyFont="1" applyFill="1" applyBorder="1" applyAlignment="1">
      <alignment horizontal="right" vertical="center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176" fontId="0" fillId="0" borderId="13" xfId="3" applyNumberFormat="1" applyFont="1" applyFill="1" applyBorder="1" applyAlignment="1">
      <alignment horizontal="center" vertical="center"/>
    </xf>
    <xf numFmtId="176" fontId="0" fillId="0" borderId="14" xfId="3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176" fontId="0" fillId="0" borderId="13" xfId="3" applyNumberFormat="1" applyFont="1" applyFill="1" applyBorder="1" applyAlignment="1">
      <alignment horizontal="right" vertical="center"/>
    </xf>
    <xf numFmtId="176" fontId="0" fillId="0" borderId="18" xfId="3" applyNumberFormat="1" applyFont="1" applyFill="1" applyBorder="1" applyAlignment="1">
      <alignment horizontal="right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176" fontId="0" fillId="0" borderId="14" xfId="3" applyNumberFormat="1" applyFont="1" applyFill="1" applyBorder="1" applyAlignment="1">
      <alignment horizontal="right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176" fontId="1" fillId="0" borderId="23" xfId="3" applyNumberFormat="1" applyFont="1" applyFill="1" applyBorder="1" applyAlignment="1">
      <alignment horizontal="right" vertical="center"/>
    </xf>
    <xf numFmtId="176" fontId="1" fillId="0" borderId="26" xfId="3" applyNumberFormat="1" applyFont="1" applyFill="1" applyBorder="1" applyAlignment="1">
      <alignment horizontal="right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76" fontId="3" fillId="0" borderId="30" xfId="3" applyNumberFormat="1" applyFont="1" applyBorder="1" applyAlignment="1">
      <alignment horizontal="center" vertical="center"/>
    </xf>
    <xf numFmtId="176" fontId="3" fillId="0" borderId="31" xfId="3" applyNumberFormat="1" applyFont="1" applyBorder="1" applyAlignment="1">
      <alignment horizontal="center"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/>
    </xf>
    <xf numFmtId="176" fontId="0" fillId="0" borderId="35" xfId="3" applyNumberFormat="1" applyFont="1" applyFill="1" applyBorder="1" applyAlignment="1">
      <alignment horizontal="right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176" fontId="0" fillId="0" borderId="23" xfId="3" applyNumberFormat="1" applyFont="1" applyFill="1" applyBorder="1" applyAlignment="1">
      <alignment horizontal="right" vertical="center"/>
    </xf>
    <xf numFmtId="176" fontId="0" fillId="0" borderId="24" xfId="3" applyNumberFormat="1" applyFont="1" applyFill="1" applyBorder="1" applyAlignment="1">
      <alignment horizontal="right" vertical="center"/>
    </xf>
    <xf numFmtId="176" fontId="1" fillId="0" borderId="13" xfId="3" applyNumberFormat="1" applyFont="1" applyFill="1" applyBorder="1" applyAlignment="1">
      <alignment horizontal="right" vertical="center"/>
    </xf>
    <xf numFmtId="176" fontId="1" fillId="0" borderId="14" xfId="3" applyNumberFormat="1" applyFont="1" applyFill="1" applyBorder="1" applyAlignment="1">
      <alignment horizontal="right" vertical="center"/>
    </xf>
    <xf numFmtId="176" fontId="3" fillId="0" borderId="27" xfId="3" applyNumberFormat="1" applyFont="1" applyBorder="1" applyAlignment="1">
      <alignment horizontal="center" vertical="center"/>
    </xf>
    <xf numFmtId="176" fontId="3" fillId="0" borderId="28" xfId="3" applyNumberFormat="1" applyFont="1" applyBorder="1" applyAlignment="1">
      <alignment horizontal="center" vertical="center"/>
    </xf>
    <xf numFmtId="176" fontId="1" fillId="0" borderId="32" xfId="3" applyNumberFormat="1" applyFont="1" applyFill="1" applyBorder="1" applyAlignment="1">
      <alignment horizontal="right" vertical="center"/>
    </xf>
    <xf numFmtId="176" fontId="1" fillId="0" borderId="36" xfId="3" applyNumberFormat="1" applyFont="1" applyFill="1" applyBorder="1" applyAlignment="1">
      <alignment horizontal="right" vertical="center"/>
    </xf>
    <xf numFmtId="178" fontId="0" fillId="0" borderId="8" xfId="3" applyNumberFormat="1" applyFont="1" applyFill="1" applyBorder="1" applyAlignment="1">
      <alignment horizontal="right" vertical="center"/>
    </xf>
    <xf numFmtId="178" fontId="0" fillId="0" borderId="9" xfId="3" applyNumberFormat="1" applyFont="1" applyFill="1" applyBorder="1" applyAlignment="1">
      <alignment horizontal="right" vertical="center"/>
    </xf>
    <xf numFmtId="178" fontId="0" fillId="0" borderId="13" xfId="3" applyNumberFormat="1" applyFont="1" applyFill="1" applyBorder="1" applyAlignment="1">
      <alignment horizontal="center" vertical="center"/>
    </xf>
    <xf numFmtId="178" fontId="0" fillId="0" borderId="14" xfId="3" applyNumberFormat="1" applyFont="1" applyFill="1" applyBorder="1" applyAlignment="1">
      <alignment horizontal="center" vertical="center"/>
    </xf>
    <xf numFmtId="178" fontId="0" fillId="0" borderId="13" xfId="3" applyNumberFormat="1" applyFont="1" applyFill="1" applyBorder="1" applyAlignment="1">
      <alignment horizontal="right" vertical="center"/>
    </xf>
    <xf numFmtId="178" fontId="0" fillId="0" borderId="14" xfId="3" applyNumberFormat="1" applyFont="1" applyFill="1" applyBorder="1" applyAlignment="1">
      <alignment horizontal="right" vertical="center"/>
    </xf>
    <xf numFmtId="176" fontId="1" fillId="0" borderId="24" xfId="3" applyNumberFormat="1" applyFont="1" applyFill="1" applyBorder="1" applyAlignment="1">
      <alignment horizontal="right" vertical="center"/>
    </xf>
    <xf numFmtId="178" fontId="3" fillId="0" borderId="27" xfId="3" applyNumberFormat="1" applyFont="1" applyBorder="1" applyAlignment="1">
      <alignment horizontal="center" vertical="center"/>
    </xf>
    <xf numFmtId="178" fontId="3" fillId="0" borderId="28" xfId="3" applyNumberFormat="1" applyFont="1" applyBorder="1" applyAlignment="1">
      <alignment horizontal="center" vertical="center"/>
    </xf>
    <xf numFmtId="178" fontId="1" fillId="0" borderId="32" xfId="3" applyNumberFormat="1" applyFont="1" applyFill="1" applyBorder="1" applyAlignment="1">
      <alignment horizontal="right" vertical="center"/>
    </xf>
    <xf numFmtId="178" fontId="1" fillId="0" borderId="33" xfId="3" applyNumberFormat="1" applyFont="1" applyFill="1" applyBorder="1" applyAlignment="1">
      <alignment horizontal="right" vertical="center"/>
    </xf>
    <xf numFmtId="178" fontId="0" fillId="0" borderId="23" xfId="3" applyNumberFormat="1" applyFont="1" applyFill="1" applyBorder="1" applyAlignment="1">
      <alignment horizontal="right" vertical="center"/>
    </xf>
    <xf numFmtId="178" fontId="0" fillId="0" borderId="24" xfId="3" applyNumberFormat="1" applyFont="1" applyFill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8" xfId="3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176" fontId="0" fillId="0" borderId="18" xfId="3" applyNumberFormat="1" applyFont="1" applyFill="1" applyBorder="1" applyAlignment="1">
      <alignment horizontal="center" vertical="center"/>
    </xf>
    <xf numFmtId="176" fontId="0" fillId="0" borderId="19" xfId="3" applyNumberFormat="1" applyFont="1" applyFill="1" applyBorder="1" applyAlignment="1">
      <alignment horizontal="center" vertical="center"/>
    </xf>
    <xf numFmtId="176" fontId="0" fillId="0" borderId="0" xfId="3" applyNumberFormat="1" applyFont="1" applyFill="1" applyBorder="1" applyAlignment="1">
      <alignment vertical="center"/>
    </xf>
    <xf numFmtId="176" fontId="1" fillId="0" borderId="18" xfId="3" applyNumberFormat="1" applyFont="1" applyFill="1" applyBorder="1" applyAlignment="1">
      <alignment horizontal="right" vertical="center"/>
    </xf>
    <xf numFmtId="176" fontId="1" fillId="0" borderId="22" xfId="3" applyNumberFormat="1" applyFont="1" applyFill="1" applyBorder="1" applyAlignment="1">
      <alignment horizontal="right" vertical="center"/>
    </xf>
    <xf numFmtId="176" fontId="0" fillId="0" borderId="22" xfId="3" applyNumberFormat="1" applyFont="1" applyFill="1" applyBorder="1" applyAlignment="1">
      <alignment horizontal="right" vertical="center"/>
    </xf>
    <xf numFmtId="176" fontId="0" fillId="0" borderId="21" xfId="3" applyNumberFormat="1" applyFont="1" applyFill="1" applyBorder="1" applyAlignment="1">
      <alignment horizontal="right" vertical="center"/>
    </xf>
    <xf numFmtId="176" fontId="0" fillId="0" borderId="39" xfId="3" applyNumberFormat="1" applyFont="1" applyFill="1" applyBorder="1" applyAlignment="1">
      <alignment horizontal="right" vertical="center"/>
    </xf>
    <xf numFmtId="176" fontId="0" fillId="3" borderId="18" xfId="3" applyNumberFormat="1" applyFont="1" applyFill="1" applyBorder="1" applyAlignment="1" applyProtection="1">
      <alignment horizontal="right" vertical="center"/>
      <protection locked="0"/>
    </xf>
    <xf numFmtId="176" fontId="0" fillId="3" borderId="14" xfId="3" applyNumberFormat="1" applyFont="1" applyFill="1" applyBorder="1" applyAlignment="1" applyProtection="1">
      <alignment horizontal="right" vertical="center"/>
      <protection locked="0"/>
    </xf>
    <xf numFmtId="176" fontId="0" fillId="3" borderId="19" xfId="3" applyNumberFormat="1" applyFont="1" applyFill="1" applyBorder="1" applyAlignment="1" applyProtection="1">
      <alignment horizontal="right" vertical="center"/>
      <protection locked="0"/>
    </xf>
    <xf numFmtId="176" fontId="0" fillId="0" borderId="19" xfId="3" applyNumberFormat="1" applyFont="1" applyFill="1" applyBorder="1" applyAlignment="1">
      <alignment horizontal="right" vertical="center"/>
    </xf>
    <xf numFmtId="176" fontId="0" fillId="0" borderId="26" xfId="3" applyNumberFormat="1" applyFont="1" applyFill="1" applyBorder="1" applyAlignment="1">
      <alignment horizontal="right" vertical="center"/>
    </xf>
    <xf numFmtId="176" fontId="0" fillId="0" borderId="40" xfId="3" applyNumberFormat="1" applyFont="1" applyFill="1" applyBorder="1" applyAlignment="1">
      <alignment horizontal="right" vertical="center"/>
    </xf>
    <xf numFmtId="176" fontId="0" fillId="0" borderId="41" xfId="3" applyNumberFormat="1" applyFont="1" applyBorder="1" applyAlignment="1">
      <alignment horizontal="center" vertical="center"/>
    </xf>
    <xf numFmtId="176" fontId="0" fillId="0" borderId="37" xfId="3" applyNumberFormat="1" applyFont="1" applyBorder="1" applyAlignment="1">
      <alignment horizontal="center" vertical="center"/>
    </xf>
    <xf numFmtId="176" fontId="0" fillId="0" borderId="28" xfId="3" applyNumberFormat="1" applyFont="1" applyBorder="1" applyAlignment="1">
      <alignment horizontal="center" vertical="center"/>
    </xf>
    <xf numFmtId="176" fontId="0" fillId="0" borderId="29" xfId="3" applyNumberFormat="1" applyFont="1" applyBorder="1" applyAlignment="1">
      <alignment horizontal="center" vertical="center"/>
    </xf>
    <xf numFmtId="176" fontId="0" fillId="3" borderId="36" xfId="3" applyNumberFormat="1" applyFont="1" applyFill="1" applyBorder="1" applyAlignment="1" applyProtection="1">
      <alignment horizontal="right" vertical="center"/>
      <protection locked="0"/>
    </xf>
    <xf numFmtId="176" fontId="0" fillId="3" borderId="33" xfId="3" applyNumberFormat="1" applyFont="1" applyFill="1" applyBorder="1" applyAlignment="1" applyProtection="1">
      <alignment horizontal="right" vertical="center"/>
      <protection locked="0"/>
    </xf>
    <xf numFmtId="176" fontId="0" fillId="3" borderId="34" xfId="3" applyNumberFormat="1" applyFont="1" applyFill="1" applyBorder="1" applyAlignment="1" applyProtection="1">
      <alignment horizontal="right" vertical="center"/>
      <protection locked="0"/>
    </xf>
    <xf numFmtId="176" fontId="0" fillId="3" borderId="42" xfId="3" applyNumberFormat="1" applyFont="1" applyFill="1" applyBorder="1" applyAlignment="1" applyProtection="1">
      <alignment horizontal="right" vertical="center"/>
      <protection locked="0"/>
    </xf>
    <xf numFmtId="176" fontId="0" fillId="3" borderId="26" xfId="3" applyNumberFormat="1" applyFont="1" applyFill="1" applyBorder="1" applyAlignment="1" applyProtection="1">
      <alignment horizontal="right" vertical="center"/>
      <protection locked="0"/>
    </xf>
    <xf numFmtId="176" fontId="0" fillId="3" borderId="40" xfId="3" applyNumberFormat="1" applyFont="1" applyFill="1" applyBorder="1" applyAlignment="1" applyProtection="1">
      <alignment horizontal="right" vertical="center"/>
      <protection locked="0"/>
    </xf>
    <xf numFmtId="176" fontId="0" fillId="3" borderId="22" xfId="3" applyNumberFormat="1" applyFont="1" applyFill="1" applyBorder="1" applyAlignment="1" applyProtection="1">
      <alignment horizontal="right" vertical="center"/>
      <protection locked="0"/>
    </xf>
    <xf numFmtId="176" fontId="0" fillId="0" borderId="43" xfId="3" applyNumberFormat="1" applyFont="1" applyBorder="1" applyAlignment="1">
      <alignment horizontal="center" vertical="center"/>
    </xf>
    <xf numFmtId="176" fontId="0" fillId="3" borderId="24" xfId="3" applyNumberFormat="1" applyFont="1" applyFill="1" applyBorder="1" applyAlignment="1" applyProtection="1">
      <alignment horizontal="right" vertical="center"/>
      <protection locked="0"/>
    </xf>
    <xf numFmtId="176" fontId="0" fillId="3" borderId="39" xfId="3" applyNumberFormat="1" applyFont="1" applyFill="1" applyBorder="1" applyAlignment="1" applyProtection="1">
      <alignment horizontal="right" vertical="center"/>
      <protection locked="0"/>
    </xf>
    <xf numFmtId="176" fontId="0" fillId="3" borderId="25" xfId="3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176" fontId="0" fillId="3" borderId="44" xfId="3" applyNumberFormat="1" applyFont="1" applyFill="1" applyBorder="1" applyAlignment="1" applyProtection="1">
      <alignment horizontal="right" vertical="center"/>
      <protection locked="0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FFFF00"/>
  </sheetPr>
  <dimension ref="A1:X9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6" t="s">
        <v>25</v>
      </c>
      <c r="C1" s="6"/>
      <c r="D1" s="6"/>
      <c r="E1" s="6"/>
      <c r="F1" s="27"/>
      <c r="G1" s="27"/>
    </row>
    <row r="2" spans="1:24" ht="22.5" customHeight="1">
      <c r="B2" s="7" t="s">
        <v>28</v>
      </c>
      <c r="C2" s="7"/>
      <c r="D2" s="7"/>
      <c r="E2" s="7"/>
      <c r="F2" s="26"/>
      <c r="G2" s="26"/>
      <c r="K2" s="35" t="s">
        <v>39</v>
      </c>
      <c r="L2" s="35"/>
      <c r="M2" s="35"/>
      <c r="O2" s="35" t="s">
        <v>26</v>
      </c>
      <c r="P2" s="35"/>
      <c r="Q2" s="35"/>
      <c r="R2" s="35"/>
      <c r="S2" s="36">
        <v>2.1705604127848646</v>
      </c>
      <c r="T2" t="s">
        <v>27</v>
      </c>
      <c r="V2" t="s">
        <v>30</v>
      </c>
    </row>
    <row r="3" spans="1:24" ht="22.5" customHeight="1">
      <c r="A3" s="1"/>
      <c r="B3" s="8" t="s">
        <v>31</v>
      </c>
      <c r="C3" s="13" t="s">
        <v>32</v>
      </c>
      <c r="D3" s="18"/>
      <c r="E3" s="23" t="s">
        <v>37</v>
      </c>
      <c r="F3" s="28" t="s">
        <v>29</v>
      </c>
      <c r="G3" s="28" t="s">
        <v>38</v>
      </c>
      <c r="H3" s="32" t="s">
        <v>35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 t="s">
        <v>36</v>
      </c>
      <c r="T3" s="32"/>
      <c r="U3" s="37"/>
      <c r="V3" s="42"/>
      <c r="W3" s="47" t="s">
        <v>1</v>
      </c>
      <c r="X3" s="51"/>
    </row>
    <row r="4" spans="1:24" ht="22.5" customHeight="1">
      <c r="A4" s="2"/>
      <c r="B4" s="9"/>
      <c r="C4" s="14"/>
      <c r="D4" s="19"/>
      <c r="E4" s="24"/>
      <c r="F4" s="29"/>
      <c r="G4" s="29"/>
      <c r="H4" s="33" t="s">
        <v>34</v>
      </c>
      <c r="I4" s="33"/>
      <c r="J4" s="33"/>
      <c r="K4" s="33"/>
      <c r="L4" s="33" t="s">
        <v>14</v>
      </c>
      <c r="M4" s="33" t="s">
        <v>33</v>
      </c>
      <c r="N4" s="33"/>
      <c r="O4" s="33"/>
      <c r="P4" s="33"/>
      <c r="Q4" s="33" t="s">
        <v>14</v>
      </c>
      <c r="R4" s="24" t="s">
        <v>17</v>
      </c>
      <c r="S4" s="33" t="s">
        <v>22</v>
      </c>
      <c r="T4" s="33" t="s">
        <v>24</v>
      </c>
      <c r="U4" s="38" t="s">
        <v>9</v>
      </c>
      <c r="V4" s="43"/>
      <c r="W4" s="48" t="s">
        <v>31</v>
      </c>
      <c r="X4" s="52" t="s">
        <v>29</v>
      </c>
    </row>
    <row r="5" spans="1:24" ht="22.5" customHeight="1">
      <c r="A5" s="3"/>
      <c r="B5" s="10"/>
      <c r="C5" s="15"/>
      <c r="D5" s="20"/>
      <c r="E5" s="25"/>
      <c r="F5" s="30"/>
      <c r="G5" s="30"/>
      <c r="H5" s="34" t="s">
        <v>19</v>
      </c>
      <c r="I5" s="34" t="s">
        <v>20</v>
      </c>
      <c r="J5" s="34" t="s">
        <v>21</v>
      </c>
      <c r="K5" s="34" t="s">
        <v>10</v>
      </c>
      <c r="L5" s="34"/>
      <c r="M5" s="34" t="s">
        <v>19</v>
      </c>
      <c r="N5" s="34" t="s">
        <v>20</v>
      </c>
      <c r="O5" s="34" t="s">
        <v>21</v>
      </c>
      <c r="P5" s="34" t="s">
        <v>10</v>
      </c>
      <c r="Q5" s="34"/>
      <c r="R5" s="34"/>
      <c r="S5" s="34"/>
      <c r="T5" s="34"/>
      <c r="U5" s="39"/>
      <c r="V5" s="44"/>
      <c r="W5" s="49"/>
      <c r="X5" s="53"/>
    </row>
    <row r="6" spans="1:24" ht="22.5" customHeight="1">
      <c r="A6" s="4" t="s">
        <v>0</v>
      </c>
      <c r="B6" s="11">
        <f>SUM(D6:D7)</f>
        <v>45282</v>
      </c>
      <c r="C6" s="16" t="s">
        <v>16</v>
      </c>
      <c r="D6" s="21">
        <f>W6+E6</f>
        <v>21336</v>
      </c>
      <c r="E6" s="22">
        <v>-101</v>
      </c>
      <c r="F6" s="21">
        <f>X6+G6</f>
        <v>20675</v>
      </c>
      <c r="G6" s="21">
        <v>5</v>
      </c>
      <c r="H6" s="21">
        <v>99</v>
      </c>
      <c r="I6" s="21">
        <v>55</v>
      </c>
      <c r="J6" s="21">
        <v>69</v>
      </c>
      <c r="K6" s="21">
        <v>4</v>
      </c>
      <c r="L6" s="21">
        <v>128</v>
      </c>
      <c r="M6" s="21">
        <v>99</v>
      </c>
      <c r="N6" s="21">
        <v>92</v>
      </c>
      <c r="O6" s="21">
        <v>106</v>
      </c>
      <c r="P6" s="21">
        <v>3</v>
      </c>
      <c r="Q6" s="21">
        <v>201</v>
      </c>
      <c r="R6" s="21">
        <v>-73</v>
      </c>
      <c r="S6" s="21">
        <v>15</v>
      </c>
      <c r="T6" s="21">
        <v>43</v>
      </c>
      <c r="U6" s="40">
        <v>-28</v>
      </c>
      <c r="V6" s="45" t="s">
        <v>0</v>
      </c>
      <c r="W6" s="11">
        <v>21437</v>
      </c>
      <c r="X6" s="54">
        <v>20670</v>
      </c>
    </row>
    <row r="7" spans="1:24" ht="22.5" customHeight="1">
      <c r="A7" s="5"/>
      <c r="B7" s="12"/>
      <c r="C7" s="17" t="s">
        <v>18</v>
      </c>
      <c r="D7" s="22">
        <f>W7+E7</f>
        <v>23946</v>
      </c>
      <c r="E7" s="22">
        <v>-119</v>
      </c>
      <c r="F7" s="31"/>
      <c r="G7" s="31"/>
      <c r="H7" s="31">
        <v>107</v>
      </c>
      <c r="I7" s="31">
        <v>49</v>
      </c>
      <c r="J7" s="31">
        <v>53</v>
      </c>
      <c r="K7" s="31">
        <v>3</v>
      </c>
      <c r="L7" s="22">
        <v>105</v>
      </c>
      <c r="M7" s="31">
        <v>107</v>
      </c>
      <c r="N7" s="31">
        <v>86</v>
      </c>
      <c r="O7" s="31">
        <v>108</v>
      </c>
      <c r="P7" s="31">
        <v>0</v>
      </c>
      <c r="Q7" s="31">
        <v>194</v>
      </c>
      <c r="R7" s="22">
        <v>-89</v>
      </c>
      <c r="S7" s="22">
        <v>12</v>
      </c>
      <c r="T7" s="22">
        <v>42</v>
      </c>
      <c r="U7" s="41">
        <v>-30</v>
      </c>
      <c r="V7" s="46"/>
      <c r="W7" s="50">
        <v>24065</v>
      </c>
      <c r="X7" s="55"/>
    </row>
    <row r="8" spans="1:24" ht="22.5" customHeight="1">
      <c r="B8" t="s">
        <v>49</v>
      </c>
    </row>
    <row r="9" spans="1:24" ht="22.5" customHeight="1">
      <c r="B9" t="s">
        <v>23</v>
      </c>
    </row>
  </sheetData>
  <mergeCells count="30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</mergeCells>
  <phoneticPr fontId="2"/>
  <pageMargins left="0.69" right="0.28000000000000003" top="0.51" bottom="0.45" header="0.31496062992125984" footer="0.31496062992125984"/>
  <pageSetup paperSize="9" scale="88" fitToWidth="1" fitToHeight="1" orientation="landscape" usePrinterDefaults="1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6" t="s">
        <v>25</v>
      </c>
      <c r="C1" s="6"/>
      <c r="D1" s="6"/>
      <c r="E1" s="6"/>
      <c r="F1" s="109"/>
      <c r="G1" s="27"/>
    </row>
    <row r="2" spans="1:24" ht="22.5" customHeight="1">
      <c r="B2" s="7" t="s">
        <v>6</v>
      </c>
      <c r="C2" s="7"/>
      <c r="D2" s="7"/>
      <c r="E2" s="7"/>
      <c r="F2" s="26"/>
      <c r="G2" s="26"/>
      <c r="K2" s="35" t="s">
        <v>39</v>
      </c>
      <c r="L2" s="35"/>
      <c r="M2" s="35"/>
      <c r="O2" s="35" t="s">
        <v>26</v>
      </c>
      <c r="P2" s="35"/>
      <c r="Q2" s="35"/>
      <c r="R2" s="35"/>
      <c r="S2" s="36" t="e">
        <f>B6/F6</f>
        <v>#REF!</v>
      </c>
      <c r="T2" t="s">
        <v>27</v>
      </c>
      <c r="V2" t="s">
        <v>30</v>
      </c>
    </row>
    <row r="3" spans="1:24" ht="22.5" customHeight="1">
      <c r="A3" s="1"/>
      <c r="B3" s="8" t="s">
        <v>31</v>
      </c>
      <c r="C3" s="13" t="s">
        <v>32</v>
      </c>
      <c r="D3" s="18"/>
      <c r="E3" s="23" t="s">
        <v>37</v>
      </c>
      <c r="F3" s="28" t="s">
        <v>29</v>
      </c>
      <c r="G3" s="28" t="s">
        <v>38</v>
      </c>
      <c r="H3" s="32" t="s">
        <v>35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 t="s">
        <v>36</v>
      </c>
      <c r="T3" s="32"/>
      <c r="U3" s="37"/>
      <c r="V3" s="42"/>
      <c r="W3" s="47" t="s">
        <v>1</v>
      </c>
      <c r="X3" s="51"/>
    </row>
    <row r="4" spans="1:24" ht="22.5" customHeight="1">
      <c r="A4" s="2"/>
      <c r="B4" s="9"/>
      <c r="C4" s="14"/>
      <c r="D4" s="19"/>
      <c r="E4" s="24"/>
      <c r="F4" s="29"/>
      <c r="G4" s="29"/>
      <c r="H4" s="33" t="s">
        <v>34</v>
      </c>
      <c r="I4" s="33"/>
      <c r="J4" s="33"/>
      <c r="K4" s="33"/>
      <c r="L4" s="33" t="s">
        <v>14</v>
      </c>
      <c r="M4" s="33" t="s">
        <v>33</v>
      </c>
      <c r="N4" s="33"/>
      <c r="O4" s="33"/>
      <c r="P4" s="33"/>
      <c r="Q4" s="33" t="s">
        <v>14</v>
      </c>
      <c r="R4" s="24" t="s">
        <v>17</v>
      </c>
      <c r="S4" s="33" t="s">
        <v>22</v>
      </c>
      <c r="T4" s="33" t="s">
        <v>24</v>
      </c>
      <c r="U4" s="38" t="s">
        <v>9</v>
      </c>
      <c r="V4" s="43"/>
      <c r="W4" s="48" t="s">
        <v>31</v>
      </c>
      <c r="X4" s="52" t="s">
        <v>29</v>
      </c>
    </row>
    <row r="5" spans="1:24" ht="22.5" customHeight="1">
      <c r="A5" s="3"/>
      <c r="B5" s="10"/>
      <c r="C5" s="15"/>
      <c r="D5" s="20"/>
      <c r="E5" s="25"/>
      <c r="F5" s="30"/>
      <c r="G5" s="30"/>
      <c r="H5" s="34" t="s">
        <v>19</v>
      </c>
      <c r="I5" s="34" t="s">
        <v>20</v>
      </c>
      <c r="J5" s="34" t="s">
        <v>21</v>
      </c>
      <c r="K5" s="34" t="s">
        <v>10</v>
      </c>
      <c r="L5" s="34"/>
      <c r="M5" s="34" t="s">
        <v>19</v>
      </c>
      <c r="N5" s="34" t="s">
        <v>20</v>
      </c>
      <c r="O5" s="34" t="s">
        <v>21</v>
      </c>
      <c r="P5" s="34" t="s">
        <v>10</v>
      </c>
      <c r="Q5" s="34"/>
      <c r="R5" s="34"/>
      <c r="S5" s="34"/>
      <c r="T5" s="34"/>
      <c r="U5" s="39"/>
      <c r="V5" s="44"/>
      <c r="W5" s="49"/>
      <c r="X5" s="53"/>
    </row>
    <row r="6" spans="1:24" ht="22.5" customHeight="1">
      <c r="A6" s="4" t="s">
        <v>0</v>
      </c>
      <c r="B6" s="11">
        <f>SUM(D6+D7)</f>
        <v>46045</v>
      </c>
      <c r="C6" s="16" t="s">
        <v>16</v>
      </c>
      <c r="D6" s="21">
        <f>SUMIF(C8:C25,"男",D8:D25)</f>
        <v>21720</v>
      </c>
      <c r="E6" s="22">
        <f t="shared" ref="E6:E25" si="0">SUM(H6:K6,S6)-SUM(M6:P6,T6)</f>
        <v>0</v>
      </c>
      <c r="F6" s="21" t="e">
        <f>X6+G6</f>
        <v>#REF!</v>
      </c>
      <c r="G6" s="21">
        <f>SUM(G8:G25)</f>
        <v>0</v>
      </c>
      <c r="H6" s="21">
        <f>SUMIF(C8:C25,"男",H8:H25)</f>
        <v>0</v>
      </c>
      <c r="I6" s="21">
        <f>SUMIF(C8:C25,"男",I8:I25)</f>
        <v>0</v>
      </c>
      <c r="J6" s="21">
        <f>SUMIF(C8:C25,"男",J8:J25)</f>
        <v>0</v>
      </c>
      <c r="K6" s="21">
        <f>SUMIF(C8:C25,"男",K8:K25)</f>
        <v>0</v>
      </c>
      <c r="L6" s="21">
        <f t="shared" ref="L6:L25" si="1">SUM(I6:K6)</f>
        <v>0</v>
      </c>
      <c r="M6" s="21">
        <f>SUMIF(C8:C25,"男",M8:M25)</f>
        <v>0</v>
      </c>
      <c r="N6" s="21">
        <f>SUMIF(C8:C25,"男",N8:N25)</f>
        <v>0</v>
      </c>
      <c r="O6" s="21">
        <f>SUMIF(C8:C25,"男",O8:O25)</f>
        <v>0</v>
      </c>
      <c r="P6" s="21">
        <f>SUMIF(C8:C25,"男",P8:P25)</f>
        <v>0</v>
      </c>
      <c r="Q6" s="21">
        <f t="shared" ref="Q6:Q25" si="2">SUM(N6:P6)</f>
        <v>0</v>
      </c>
      <c r="R6" s="21">
        <f t="shared" ref="R6:R25" si="3">SUM(L6-Q6)</f>
        <v>0</v>
      </c>
      <c r="S6" s="21">
        <f>SUMIF(C8:C25,"男",S8:S25)</f>
        <v>0</v>
      </c>
      <c r="T6" s="21">
        <f>SUMIF(C8:C25,"男",T8:T25)</f>
        <v>0</v>
      </c>
      <c r="U6" s="40">
        <f t="shared" ref="U6:U25" si="4">SUM(S6-T6)</f>
        <v>0</v>
      </c>
      <c r="V6" s="58" t="s">
        <v>0</v>
      </c>
      <c r="W6" s="60">
        <f>SUMIF(C8:C25,"男",W8:W25)</f>
        <v>21720</v>
      </c>
      <c r="X6" s="54" t="e">
        <f>SUM(X8:X25)</f>
        <v>#REF!</v>
      </c>
    </row>
    <row r="7" spans="1:24" ht="22.5" customHeight="1">
      <c r="A7" s="5"/>
      <c r="B7" s="12"/>
      <c r="C7" s="17" t="s">
        <v>18</v>
      </c>
      <c r="D7" s="22">
        <f>SUMIF(C8:C25,"女",D8:D25)</f>
        <v>24325</v>
      </c>
      <c r="E7" s="22">
        <f t="shared" si="0"/>
        <v>0</v>
      </c>
      <c r="F7" s="31"/>
      <c r="G7" s="31"/>
      <c r="H7" s="31">
        <f>SUMIF(C8:C25,"女",H8:H25)</f>
        <v>0</v>
      </c>
      <c r="I7" s="31">
        <f>SUMIF(C8:C25,"女",I8:I25)</f>
        <v>0</v>
      </c>
      <c r="J7" s="31">
        <f>SUMIF(C8:C25,"女",J8:J25)</f>
        <v>0</v>
      </c>
      <c r="K7" s="31">
        <f>SUMIF(C8:C25,"女",K8:K25)</f>
        <v>0</v>
      </c>
      <c r="L7" s="22">
        <f t="shared" si="1"/>
        <v>0</v>
      </c>
      <c r="M7" s="31">
        <f>SUMIF(C8:C25,"女",M8:M25)</f>
        <v>0</v>
      </c>
      <c r="N7" s="31">
        <f>SUMIF(C8:C25,"女",N8:N25)</f>
        <v>0</v>
      </c>
      <c r="O7" s="31">
        <f>SUMIF(C8:C25,"女",O8:O25)</f>
        <v>0</v>
      </c>
      <c r="P7" s="31">
        <f>SUMIF(C8:C25,"女",P8:P25)</f>
        <v>0</v>
      </c>
      <c r="Q7" s="31">
        <f t="shared" si="2"/>
        <v>0</v>
      </c>
      <c r="R7" s="22">
        <f t="shared" si="3"/>
        <v>0</v>
      </c>
      <c r="S7" s="22">
        <f>SUMIF(C8:C25,"女",S8:S25)</f>
        <v>0</v>
      </c>
      <c r="T7" s="22">
        <f>SUMIF(C8:C44,"女",T8:T25)</f>
        <v>0</v>
      </c>
      <c r="U7" s="41">
        <f t="shared" si="4"/>
        <v>0</v>
      </c>
      <c r="V7" s="59"/>
      <c r="W7" s="61">
        <f>SUMIF(C8:C25,"女",W8:W25)</f>
        <v>24325</v>
      </c>
      <c r="X7" s="55"/>
    </row>
    <row r="8" spans="1:24" ht="22.5" customHeight="1">
      <c r="A8" s="75" t="s">
        <v>2</v>
      </c>
      <c r="B8" s="50">
        <f>SUM(D8+D9)</f>
        <v>5083</v>
      </c>
      <c r="C8" s="80" t="s">
        <v>16</v>
      </c>
      <c r="D8" s="83">
        <f t="shared" ref="D8:D25" si="5">E8+W8</f>
        <v>2324</v>
      </c>
      <c r="E8" s="22">
        <f t="shared" si="0"/>
        <v>0</v>
      </c>
      <c r="F8" s="86" t="e">
        <f>X8+G8</f>
        <v>#REF!</v>
      </c>
      <c r="G8" s="88"/>
      <c r="H8" s="88"/>
      <c r="I8" s="88"/>
      <c r="J8" s="88"/>
      <c r="K8" s="88"/>
      <c r="L8" s="22">
        <f t="shared" si="1"/>
        <v>0</v>
      </c>
      <c r="M8" s="88"/>
      <c r="N8" s="88"/>
      <c r="O8" s="88"/>
      <c r="P8" s="88"/>
      <c r="Q8" s="22">
        <f t="shared" si="2"/>
        <v>0</v>
      </c>
      <c r="R8" s="22">
        <f t="shared" si="3"/>
        <v>0</v>
      </c>
      <c r="S8" s="88"/>
      <c r="T8" s="88"/>
      <c r="U8" s="92">
        <f t="shared" si="4"/>
        <v>0</v>
      </c>
      <c r="V8" s="105" t="s">
        <v>2</v>
      </c>
      <c r="W8" s="98">
        <f>'１２月'!D8</f>
        <v>2324</v>
      </c>
      <c r="X8" s="102" t="e">
        <f>'１２月'!F8:F9</f>
        <v>#REF!</v>
      </c>
    </row>
    <row r="9" spans="1:24" ht="22.5" customHeight="1">
      <c r="A9" s="76"/>
      <c r="B9" s="12"/>
      <c r="C9" s="17" t="s">
        <v>18</v>
      </c>
      <c r="D9" s="83">
        <f t="shared" si="5"/>
        <v>2759</v>
      </c>
      <c r="E9" s="22">
        <f t="shared" si="0"/>
        <v>0</v>
      </c>
      <c r="F9" s="22"/>
      <c r="G9" s="89"/>
      <c r="H9" s="89"/>
      <c r="I9" s="89"/>
      <c r="J9" s="89"/>
      <c r="K9" s="89"/>
      <c r="L9" s="31">
        <f t="shared" si="1"/>
        <v>0</v>
      </c>
      <c r="M9" s="89"/>
      <c r="N9" s="89"/>
      <c r="O9" s="89"/>
      <c r="P9" s="89"/>
      <c r="Q9" s="31">
        <f t="shared" si="2"/>
        <v>0</v>
      </c>
      <c r="R9" s="22">
        <f t="shared" si="3"/>
        <v>0</v>
      </c>
      <c r="S9" s="89"/>
      <c r="T9" s="89"/>
      <c r="U9" s="92">
        <f t="shared" si="4"/>
        <v>0</v>
      </c>
      <c r="V9" s="96"/>
      <c r="W9" s="98">
        <f>'１２月'!D9</f>
        <v>2759</v>
      </c>
      <c r="X9" s="106"/>
    </row>
    <row r="10" spans="1:24" ht="22.5" customHeight="1">
      <c r="A10" s="76" t="s">
        <v>5</v>
      </c>
      <c r="B10" s="50">
        <f>SUM(D10+D11)</f>
        <v>17366</v>
      </c>
      <c r="C10" s="17" t="s">
        <v>16</v>
      </c>
      <c r="D10" s="83">
        <f t="shared" si="5"/>
        <v>8158</v>
      </c>
      <c r="E10" s="22">
        <f t="shared" si="0"/>
        <v>0</v>
      </c>
      <c r="F10" s="87" t="e">
        <f>X10+G10</f>
        <v>#REF!</v>
      </c>
      <c r="G10" s="89"/>
      <c r="H10" s="89"/>
      <c r="I10" s="89"/>
      <c r="J10" s="89"/>
      <c r="K10" s="89"/>
      <c r="L10" s="31">
        <f t="shared" si="1"/>
        <v>0</v>
      </c>
      <c r="M10" s="89"/>
      <c r="N10" s="89"/>
      <c r="O10" s="89"/>
      <c r="P10" s="89"/>
      <c r="Q10" s="31">
        <f t="shared" si="2"/>
        <v>0</v>
      </c>
      <c r="R10" s="22">
        <f t="shared" si="3"/>
        <v>0</v>
      </c>
      <c r="S10" s="89"/>
      <c r="T10" s="89"/>
      <c r="U10" s="92">
        <f t="shared" si="4"/>
        <v>0</v>
      </c>
      <c r="V10" s="96" t="s">
        <v>5</v>
      </c>
      <c r="W10" s="99">
        <f>'１２月'!D10</f>
        <v>8158</v>
      </c>
      <c r="X10" s="101" t="e">
        <f>'１２月'!F10:F11</f>
        <v>#REF!</v>
      </c>
    </row>
    <row r="11" spans="1:24" ht="22.5" customHeight="1">
      <c r="A11" s="76"/>
      <c r="B11" s="12"/>
      <c r="C11" s="17" t="s">
        <v>18</v>
      </c>
      <c r="D11" s="83">
        <f t="shared" si="5"/>
        <v>9208</v>
      </c>
      <c r="E11" s="22">
        <f t="shared" si="0"/>
        <v>0</v>
      </c>
      <c r="F11" s="22"/>
      <c r="G11" s="89"/>
      <c r="H11" s="89"/>
      <c r="I11" s="89"/>
      <c r="J11" s="89"/>
      <c r="K11" s="89"/>
      <c r="L11" s="31">
        <f t="shared" si="1"/>
        <v>0</v>
      </c>
      <c r="M11" s="89"/>
      <c r="N11" s="89"/>
      <c r="O11" s="89"/>
      <c r="P11" s="89"/>
      <c r="Q11" s="31">
        <f t="shared" si="2"/>
        <v>0</v>
      </c>
      <c r="R11" s="22">
        <f t="shared" si="3"/>
        <v>0</v>
      </c>
      <c r="S11" s="89"/>
      <c r="T11" s="89"/>
      <c r="U11" s="92">
        <f t="shared" si="4"/>
        <v>0</v>
      </c>
      <c r="V11" s="96"/>
      <c r="W11" s="99">
        <f>'１２月'!D11</f>
        <v>9208</v>
      </c>
      <c r="X11" s="102"/>
    </row>
    <row r="12" spans="1:24" ht="22.5" customHeight="1">
      <c r="A12" s="76" t="s">
        <v>7</v>
      </c>
      <c r="B12" s="50">
        <f>SUM(D12+D13)</f>
        <v>4163</v>
      </c>
      <c r="C12" s="17" t="s">
        <v>16</v>
      </c>
      <c r="D12" s="83">
        <f t="shared" si="5"/>
        <v>1932</v>
      </c>
      <c r="E12" s="22">
        <f t="shared" si="0"/>
        <v>0</v>
      </c>
      <c r="F12" s="87" t="e">
        <f>X12+G12</f>
        <v>#REF!</v>
      </c>
      <c r="G12" s="89"/>
      <c r="H12" s="89"/>
      <c r="I12" s="89"/>
      <c r="J12" s="89"/>
      <c r="K12" s="89"/>
      <c r="L12" s="31">
        <f t="shared" si="1"/>
        <v>0</v>
      </c>
      <c r="M12" s="89"/>
      <c r="N12" s="89"/>
      <c r="O12" s="89"/>
      <c r="P12" s="89"/>
      <c r="Q12" s="31">
        <f t="shared" si="2"/>
        <v>0</v>
      </c>
      <c r="R12" s="22">
        <f t="shared" si="3"/>
        <v>0</v>
      </c>
      <c r="S12" s="89"/>
      <c r="T12" s="89"/>
      <c r="U12" s="92">
        <f t="shared" si="4"/>
        <v>0</v>
      </c>
      <c r="V12" s="96" t="s">
        <v>7</v>
      </c>
      <c r="W12" s="99">
        <f>'１２月'!D12</f>
        <v>1932</v>
      </c>
      <c r="X12" s="101" t="e">
        <f>'１２月'!F12:F13</f>
        <v>#REF!</v>
      </c>
    </row>
    <row r="13" spans="1:24" ht="22.5" customHeight="1">
      <c r="A13" s="76"/>
      <c r="B13" s="12"/>
      <c r="C13" s="17" t="s">
        <v>18</v>
      </c>
      <c r="D13" s="83">
        <f t="shared" si="5"/>
        <v>2231</v>
      </c>
      <c r="E13" s="22">
        <f t="shared" si="0"/>
        <v>0</v>
      </c>
      <c r="F13" s="22"/>
      <c r="G13" s="89"/>
      <c r="H13" s="89"/>
      <c r="I13" s="89"/>
      <c r="J13" s="89"/>
      <c r="K13" s="89"/>
      <c r="L13" s="31">
        <f t="shared" si="1"/>
        <v>0</v>
      </c>
      <c r="M13" s="89"/>
      <c r="N13" s="89"/>
      <c r="O13" s="89"/>
      <c r="P13" s="89"/>
      <c r="Q13" s="31">
        <f t="shared" si="2"/>
        <v>0</v>
      </c>
      <c r="R13" s="22">
        <f t="shared" si="3"/>
        <v>0</v>
      </c>
      <c r="S13" s="89"/>
      <c r="T13" s="89"/>
      <c r="U13" s="92">
        <f t="shared" si="4"/>
        <v>0</v>
      </c>
      <c r="V13" s="96"/>
      <c r="W13" s="99">
        <f>'１２月'!D13</f>
        <v>2231</v>
      </c>
      <c r="X13" s="102"/>
    </row>
    <row r="14" spans="1:24" ht="22.5" customHeight="1">
      <c r="A14" s="76" t="s">
        <v>4</v>
      </c>
      <c r="B14" s="50">
        <f>SUM(D14+D15)</f>
        <v>4317</v>
      </c>
      <c r="C14" s="17" t="s">
        <v>16</v>
      </c>
      <c r="D14" s="83">
        <f t="shared" si="5"/>
        <v>2081</v>
      </c>
      <c r="E14" s="22">
        <f t="shared" si="0"/>
        <v>0</v>
      </c>
      <c r="F14" s="87" t="e">
        <f>X14+G14</f>
        <v>#REF!</v>
      </c>
      <c r="G14" s="89"/>
      <c r="H14" s="89"/>
      <c r="I14" s="89"/>
      <c r="J14" s="89"/>
      <c r="K14" s="89"/>
      <c r="L14" s="31">
        <f t="shared" si="1"/>
        <v>0</v>
      </c>
      <c r="M14" s="89"/>
      <c r="N14" s="89"/>
      <c r="O14" s="89"/>
      <c r="P14" s="89"/>
      <c r="Q14" s="31">
        <f t="shared" si="2"/>
        <v>0</v>
      </c>
      <c r="R14" s="22">
        <f t="shared" si="3"/>
        <v>0</v>
      </c>
      <c r="S14" s="89"/>
      <c r="T14" s="89"/>
      <c r="U14" s="92">
        <f t="shared" si="4"/>
        <v>0</v>
      </c>
      <c r="V14" s="96" t="s">
        <v>4</v>
      </c>
      <c r="W14" s="99">
        <f>'１２月'!D14</f>
        <v>2081</v>
      </c>
      <c r="X14" s="101" t="e">
        <f>'１２月'!F14:F15</f>
        <v>#REF!</v>
      </c>
    </row>
    <row r="15" spans="1:24" ht="22.5" customHeight="1">
      <c r="A15" s="76"/>
      <c r="B15" s="12"/>
      <c r="C15" s="17" t="s">
        <v>18</v>
      </c>
      <c r="D15" s="83">
        <f t="shared" si="5"/>
        <v>2236</v>
      </c>
      <c r="E15" s="22">
        <f t="shared" si="0"/>
        <v>0</v>
      </c>
      <c r="F15" s="22"/>
      <c r="G15" s="89"/>
      <c r="H15" s="89"/>
      <c r="I15" s="89"/>
      <c r="J15" s="89"/>
      <c r="K15" s="89"/>
      <c r="L15" s="31">
        <f t="shared" si="1"/>
        <v>0</v>
      </c>
      <c r="M15" s="89"/>
      <c r="N15" s="89"/>
      <c r="O15" s="89"/>
      <c r="P15" s="89"/>
      <c r="Q15" s="31">
        <f t="shared" si="2"/>
        <v>0</v>
      </c>
      <c r="R15" s="22">
        <f t="shared" si="3"/>
        <v>0</v>
      </c>
      <c r="S15" s="89"/>
      <c r="T15" s="89"/>
      <c r="U15" s="92">
        <f t="shared" si="4"/>
        <v>0</v>
      </c>
      <c r="V15" s="96"/>
      <c r="W15" s="99">
        <f>'１２月'!D15</f>
        <v>2236</v>
      </c>
      <c r="X15" s="102"/>
    </row>
    <row r="16" spans="1:24" ht="22.5" customHeight="1">
      <c r="A16" s="76" t="s">
        <v>11</v>
      </c>
      <c r="B16" s="50">
        <f>SUM(D16+D17)</f>
        <v>2520</v>
      </c>
      <c r="C16" s="17" t="s">
        <v>16</v>
      </c>
      <c r="D16" s="83">
        <f t="shared" si="5"/>
        <v>1257</v>
      </c>
      <c r="E16" s="22">
        <f t="shared" si="0"/>
        <v>0</v>
      </c>
      <c r="F16" s="87" t="e">
        <f>X16+G16</f>
        <v>#REF!</v>
      </c>
      <c r="G16" s="89"/>
      <c r="H16" s="89"/>
      <c r="I16" s="89"/>
      <c r="J16" s="89"/>
      <c r="K16" s="89"/>
      <c r="L16" s="31">
        <f t="shared" si="1"/>
        <v>0</v>
      </c>
      <c r="M16" s="89"/>
      <c r="N16" s="89"/>
      <c r="O16" s="89"/>
      <c r="P16" s="89"/>
      <c r="Q16" s="31">
        <f t="shared" si="2"/>
        <v>0</v>
      </c>
      <c r="R16" s="22">
        <f t="shared" si="3"/>
        <v>0</v>
      </c>
      <c r="S16" s="89"/>
      <c r="T16" s="89"/>
      <c r="U16" s="92">
        <f t="shared" si="4"/>
        <v>0</v>
      </c>
      <c r="V16" s="96" t="s">
        <v>11</v>
      </c>
      <c r="W16" s="99">
        <f>'１２月'!D16</f>
        <v>1257</v>
      </c>
      <c r="X16" s="101" t="e">
        <f>'１２月'!F16:F17</f>
        <v>#REF!</v>
      </c>
    </row>
    <row r="17" spans="1:24" ht="22.5" customHeight="1">
      <c r="A17" s="76"/>
      <c r="B17" s="12"/>
      <c r="C17" s="17" t="s">
        <v>18</v>
      </c>
      <c r="D17" s="83">
        <f t="shared" si="5"/>
        <v>1263</v>
      </c>
      <c r="E17" s="22">
        <f t="shared" si="0"/>
        <v>0</v>
      </c>
      <c r="F17" s="22"/>
      <c r="G17" s="89"/>
      <c r="H17" s="89"/>
      <c r="I17" s="89"/>
      <c r="J17" s="89"/>
      <c r="K17" s="89"/>
      <c r="L17" s="31">
        <f t="shared" si="1"/>
        <v>0</v>
      </c>
      <c r="M17" s="89"/>
      <c r="N17" s="89"/>
      <c r="O17" s="89"/>
      <c r="P17" s="89"/>
      <c r="Q17" s="31">
        <f t="shared" si="2"/>
        <v>0</v>
      </c>
      <c r="R17" s="22">
        <f t="shared" si="3"/>
        <v>0</v>
      </c>
      <c r="S17" s="89"/>
      <c r="T17" s="89"/>
      <c r="U17" s="92">
        <f t="shared" si="4"/>
        <v>0</v>
      </c>
      <c r="V17" s="96"/>
      <c r="W17" s="99">
        <f>'１２月'!D17</f>
        <v>1263</v>
      </c>
      <c r="X17" s="102"/>
    </row>
    <row r="18" spans="1:24" ht="22.5" customHeight="1">
      <c r="A18" s="76" t="s">
        <v>8</v>
      </c>
      <c r="B18" s="50">
        <f>SUM(D18+D19)</f>
        <v>604</v>
      </c>
      <c r="C18" s="17" t="s">
        <v>16</v>
      </c>
      <c r="D18" s="83">
        <f t="shared" si="5"/>
        <v>310</v>
      </c>
      <c r="E18" s="22">
        <f t="shared" si="0"/>
        <v>0</v>
      </c>
      <c r="F18" s="87" t="e">
        <f>X18+G18</f>
        <v>#REF!</v>
      </c>
      <c r="G18" s="89"/>
      <c r="H18" s="89"/>
      <c r="I18" s="89"/>
      <c r="J18" s="89"/>
      <c r="K18" s="89"/>
      <c r="L18" s="31">
        <f t="shared" si="1"/>
        <v>0</v>
      </c>
      <c r="M18" s="89"/>
      <c r="N18" s="89"/>
      <c r="O18" s="89"/>
      <c r="P18" s="89"/>
      <c r="Q18" s="31">
        <f t="shared" si="2"/>
        <v>0</v>
      </c>
      <c r="R18" s="22">
        <f t="shared" si="3"/>
        <v>0</v>
      </c>
      <c r="S18" s="89"/>
      <c r="T18" s="89"/>
      <c r="U18" s="92">
        <f t="shared" si="4"/>
        <v>0</v>
      </c>
      <c r="V18" s="96" t="s">
        <v>8</v>
      </c>
      <c r="W18" s="99">
        <f>'１２月'!D18</f>
        <v>310</v>
      </c>
      <c r="X18" s="101" t="e">
        <f>'１２月'!F18:F19</f>
        <v>#REF!</v>
      </c>
    </row>
    <row r="19" spans="1:24" ht="22.5" customHeight="1">
      <c r="A19" s="76"/>
      <c r="B19" s="12"/>
      <c r="C19" s="17" t="s">
        <v>18</v>
      </c>
      <c r="D19" s="83">
        <f t="shared" si="5"/>
        <v>294</v>
      </c>
      <c r="E19" s="22">
        <f t="shared" si="0"/>
        <v>0</v>
      </c>
      <c r="F19" s="22"/>
      <c r="G19" s="89"/>
      <c r="H19" s="89"/>
      <c r="I19" s="89"/>
      <c r="J19" s="89"/>
      <c r="K19" s="89"/>
      <c r="L19" s="31">
        <f t="shared" si="1"/>
        <v>0</v>
      </c>
      <c r="M19" s="89"/>
      <c r="N19" s="89"/>
      <c r="O19" s="89"/>
      <c r="P19" s="89"/>
      <c r="Q19" s="31">
        <f t="shared" si="2"/>
        <v>0</v>
      </c>
      <c r="R19" s="22">
        <f t="shared" si="3"/>
        <v>0</v>
      </c>
      <c r="S19" s="89"/>
      <c r="T19" s="89"/>
      <c r="U19" s="92">
        <f t="shared" si="4"/>
        <v>0</v>
      </c>
      <c r="V19" s="96"/>
      <c r="W19" s="99">
        <f>'１２月'!D19</f>
        <v>294</v>
      </c>
      <c r="X19" s="102"/>
    </row>
    <row r="20" spans="1:24" ht="22.5" customHeight="1">
      <c r="A20" s="76" t="s">
        <v>12</v>
      </c>
      <c r="B20" s="50">
        <f>SUM(D20+D21)</f>
        <v>689</v>
      </c>
      <c r="C20" s="17" t="s">
        <v>16</v>
      </c>
      <c r="D20" s="83">
        <f t="shared" si="5"/>
        <v>314</v>
      </c>
      <c r="E20" s="22">
        <f t="shared" si="0"/>
        <v>0</v>
      </c>
      <c r="F20" s="87" t="e">
        <f>X20+G20</f>
        <v>#REF!</v>
      </c>
      <c r="G20" s="89"/>
      <c r="H20" s="89"/>
      <c r="I20" s="89"/>
      <c r="J20" s="89"/>
      <c r="K20" s="89"/>
      <c r="L20" s="31">
        <f t="shared" si="1"/>
        <v>0</v>
      </c>
      <c r="M20" s="89"/>
      <c r="N20" s="89"/>
      <c r="O20" s="89"/>
      <c r="P20" s="89"/>
      <c r="Q20" s="31">
        <f t="shared" si="2"/>
        <v>0</v>
      </c>
      <c r="R20" s="22">
        <f t="shared" si="3"/>
        <v>0</v>
      </c>
      <c r="S20" s="89"/>
      <c r="T20" s="89"/>
      <c r="U20" s="92">
        <f t="shared" si="4"/>
        <v>0</v>
      </c>
      <c r="V20" s="96" t="s">
        <v>12</v>
      </c>
      <c r="W20" s="99">
        <f>'１２月'!D20</f>
        <v>314</v>
      </c>
      <c r="X20" s="101" t="e">
        <f>'１２月'!F20:F21</f>
        <v>#REF!</v>
      </c>
    </row>
    <row r="21" spans="1:24" ht="22.5" customHeight="1">
      <c r="A21" s="76"/>
      <c r="B21" s="12"/>
      <c r="C21" s="17" t="s">
        <v>18</v>
      </c>
      <c r="D21" s="83">
        <f t="shared" si="5"/>
        <v>375</v>
      </c>
      <c r="E21" s="22">
        <f t="shared" si="0"/>
        <v>0</v>
      </c>
      <c r="F21" s="22"/>
      <c r="G21" s="89"/>
      <c r="H21" s="89"/>
      <c r="I21" s="89"/>
      <c r="J21" s="89"/>
      <c r="K21" s="89"/>
      <c r="L21" s="31">
        <f t="shared" si="1"/>
        <v>0</v>
      </c>
      <c r="M21" s="89"/>
      <c r="N21" s="89"/>
      <c r="O21" s="89"/>
      <c r="P21" s="89"/>
      <c r="Q21" s="31">
        <f t="shared" si="2"/>
        <v>0</v>
      </c>
      <c r="R21" s="22">
        <f t="shared" si="3"/>
        <v>0</v>
      </c>
      <c r="S21" s="89"/>
      <c r="T21" s="89"/>
      <c r="U21" s="92">
        <f t="shared" si="4"/>
        <v>0</v>
      </c>
      <c r="V21" s="96"/>
      <c r="W21" s="99">
        <f>'１２月'!D21</f>
        <v>375</v>
      </c>
      <c r="X21" s="102"/>
    </row>
    <row r="22" spans="1:24" ht="22.5" customHeight="1">
      <c r="A22" s="76" t="s">
        <v>13</v>
      </c>
      <c r="B22" s="50">
        <f>SUM(D22+D23)</f>
        <v>3532</v>
      </c>
      <c r="C22" s="17" t="s">
        <v>16</v>
      </c>
      <c r="D22" s="83">
        <f t="shared" si="5"/>
        <v>1615</v>
      </c>
      <c r="E22" s="22">
        <f t="shared" si="0"/>
        <v>0</v>
      </c>
      <c r="F22" s="87" t="e">
        <f>X22+G22</f>
        <v>#REF!</v>
      </c>
      <c r="G22" s="89"/>
      <c r="H22" s="89"/>
      <c r="I22" s="89"/>
      <c r="J22" s="89"/>
      <c r="K22" s="89"/>
      <c r="L22" s="31">
        <f t="shared" si="1"/>
        <v>0</v>
      </c>
      <c r="M22" s="89"/>
      <c r="N22" s="89"/>
      <c r="O22" s="89"/>
      <c r="P22" s="89"/>
      <c r="Q22" s="31">
        <f t="shared" si="2"/>
        <v>0</v>
      </c>
      <c r="R22" s="22">
        <f t="shared" si="3"/>
        <v>0</v>
      </c>
      <c r="S22" s="89"/>
      <c r="T22" s="89"/>
      <c r="U22" s="92">
        <f t="shared" si="4"/>
        <v>0</v>
      </c>
      <c r="V22" s="96" t="s">
        <v>13</v>
      </c>
      <c r="W22" s="99">
        <f>'１２月'!D22</f>
        <v>1615</v>
      </c>
      <c r="X22" s="101" t="e">
        <f>'１２月'!F22:F23</f>
        <v>#REF!</v>
      </c>
    </row>
    <row r="23" spans="1:24" ht="22.5" customHeight="1">
      <c r="A23" s="76"/>
      <c r="B23" s="12"/>
      <c r="C23" s="17" t="s">
        <v>18</v>
      </c>
      <c r="D23" s="83">
        <f t="shared" si="5"/>
        <v>1917</v>
      </c>
      <c r="E23" s="22">
        <f t="shared" si="0"/>
        <v>0</v>
      </c>
      <c r="F23" s="22"/>
      <c r="G23" s="89"/>
      <c r="H23" s="89"/>
      <c r="I23" s="89"/>
      <c r="J23" s="89"/>
      <c r="K23" s="89"/>
      <c r="L23" s="31">
        <f t="shared" si="1"/>
        <v>0</v>
      </c>
      <c r="M23" s="89"/>
      <c r="N23" s="89"/>
      <c r="O23" s="89"/>
      <c r="P23" s="89"/>
      <c r="Q23" s="31">
        <f t="shared" si="2"/>
        <v>0</v>
      </c>
      <c r="R23" s="22">
        <f t="shared" si="3"/>
        <v>0</v>
      </c>
      <c r="S23" s="89"/>
      <c r="T23" s="89"/>
      <c r="U23" s="92">
        <f t="shared" si="4"/>
        <v>0</v>
      </c>
      <c r="V23" s="96"/>
      <c r="W23" s="99">
        <f>'１２月'!D23</f>
        <v>1917</v>
      </c>
      <c r="X23" s="102"/>
    </row>
    <row r="24" spans="1:24" ht="22.5" customHeight="1">
      <c r="A24" s="76" t="s">
        <v>15</v>
      </c>
      <c r="B24" s="50">
        <f>SUM(D24+D25)</f>
        <v>7771</v>
      </c>
      <c r="C24" s="17" t="s">
        <v>16</v>
      </c>
      <c r="D24" s="83">
        <f t="shared" si="5"/>
        <v>3729</v>
      </c>
      <c r="E24" s="22">
        <f t="shared" si="0"/>
        <v>0</v>
      </c>
      <c r="F24" s="87" t="e">
        <f>X24+G24</f>
        <v>#REF!</v>
      </c>
      <c r="G24" s="89"/>
      <c r="H24" s="89"/>
      <c r="I24" s="89"/>
      <c r="J24" s="89"/>
      <c r="K24" s="89"/>
      <c r="L24" s="31">
        <f t="shared" si="1"/>
        <v>0</v>
      </c>
      <c r="M24" s="89"/>
      <c r="N24" s="89"/>
      <c r="O24" s="89"/>
      <c r="P24" s="89"/>
      <c r="Q24" s="31">
        <f t="shared" si="2"/>
        <v>0</v>
      </c>
      <c r="R24" s="22">
        <f t="shared" si="3"/>
        <v>0</v>
      </c>
      <c r="S24" s="89"/>
      <c r="T24" s="89"/>
      <c r="U24" s="92">
        <f t="shared" si="4"/>
        <v>0</v>
      </c>
      <c r="V24" s="96" t="s">
        <v>15</v>
      </c>
      <c r="W24" s="99">
        <f>'１２月'!D24</f>
        <v>3729</v>
      </c>
      <c r="X24" s="101" t="e">
        <f>'１２月'!F24:F25</f>
        <v>#REF!</v>
      </c>
    </row>
    <row r="25" spans="1:24" ht="22.5" customHeight="1">
      <c r="A25" s="77"/>
      <c r="B25" s="78"/>
      <c r="C25" s="81" t="s">
        <v>18</v>
      </c>
      <c r="D25" s="84">
        <f t="shared" si="5"/>
        <v>4042</v>
      </c>
      <c r="E25" s="85">
        <f t="shared" si="0"/>
        <v>0</v>
      </c>
      <c r="F25" s="85"/>
      <c r="G25" s="90"/>
      <c r="H25" s="90"/>
      <c r="I25" s="90"/>
      <c r="J25" s="90"/>
      <c r="K25" s="90"/>
      <c r="L25" s="91">
        <f t="shared" si="1"/>
        <v>0</v>
      </c>
      <c r="M25" s="90"/>
      <c r="N25" s="90"/>
      <c r="O25" s="90"/>
      <c r="P25" s="90"/>
      <c r="Q25" s="91">
        <f t="shared" si="2"/>
        <v>0</v>
      </c>
      <c r="R25" s="85">
        <f t="shared" si="3"/>
        <v>0</v>
      </c>
      <c r="S25" s="90"/>
      <c r="T25" s="90"/>
      <c r="U25" s="93">
        <f t="shared" si="4"/>
        <v>0</v>
      </c>
      <c r="V25" s="97"/>
      <c r="W25" s="100">
        <f>'１２月'!D25</f>
        <v>4042</v>
      </c>
      <c r="X25" s="103"/>
    </row>
    <row r="26" spans="1:24" ht="22.5" customHeight="1">
      <c r="B26" s="79"/>
      <c r="C26" s="79"/>
      <c r="D26" s="79"/>
      <c r="E26" s="79"/>
      <c r="F26" s="79"/>
      <c r="G26" s="79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6" t="s">
        <v>25</v>
      </c>
      <c r="C1" s="6"/>
      <c r="D1" s="6"/>
      <c r="E1" s="6"/>
      <c r="F1" s="109"/>
      <c r="G1" s="27"/>
    </row>
    <row r="2" spans="1:24" ht="22.5" customHeight="1">
      <c r="B2" s="7" t="s">
        <v>41</v>
      </c>
      <c r="C2" s="7"/>
      <c r="D2" s="7"/>
      <c r="E2" s="7"/>
      <c r="F2" s="26"/>
      <c r="G2" s="26"/>
      <c r="K2" s="35" t="s">
        <v>39</v>
      </c>
      <c r="L2" s="35"/>
      <c r="M2" s="35"/>
      <c r="O2" s="35" t="s">
        <v>26</v>
      </c>
      <c r="P2" s="35"/>
      <c r="Q2" s="35"/>
      <c r="R2" s="35"/>
      <c r="S2" s="36" t="e">
        <f>B6/F6</f>
        <v>#REF!</v>
      </c>
      <c r="T2" t="s">
        <v>27</v>
      </c>
      <c r="V2" t="s">
        <v>30</v>
      </c>
    </row>
    <row r="3" spans="1:24" ht="22.5" customHeight="1">
      <c r="A3" s="1"/>
      <c r="B3" s="8" t="s">
        <v>31</v>
      </c>
      <c r="C3" s="13" t="s">
        <v>32</v>
      </c>
      <c r="D3" s="18"/>
      <c r="E3" s="23" t="s">
        <v>37</v>
      </c>
      <c r="F3" s="28" t="s">
        <v>29</v>
      </c>
      <c r="G3" s="28" t="s">
        <v>38</v>
      </c>
      <c r="H3" s="32" t="s">
        <v>35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 t="s">
        <v>36</v>
      </c>
      <c r="T3" s="32"/>
      <c r="U3" s="37"/>
      <c r="V3" s="42"/>
      <c r="W3" s="47" t="s">
        <v>1</v>
      </c>
      <c r="X3" s="51"/>
    </row>
    <row r="4" spans="1:24" ht="22.5" customHeight="1">
      <c r="A4" s="2"/>
      <c r="B4" s="9"/>
      <c r="C4" s="14"/>
      <c r="D4" s="19"/>
      <c r="E4" s="24"/>
      <c r="F4" s="29"/>
      <c r="G4" s="29"/>
      <c r="H4" s="33" t="s">
        <v>34</v>
      </c>
      <c r="I4" s="33"/>
      <c r="J4" s="33"/>
      <c r="K4" s="33"/>
      <c r="L4" s="33" t="s">
        <v>14</v>
      </c>
      <c r="M4" s="33" t="s">
        <v>33</v>
      </c>
      <c r="N4" s="33"/>
      <c r="O4" s="33"/>
      <c r="P4" s="33"/>
      <c r="Q4" s="33" t="s">
        <v>14</v>
      </c>
      <c r="R4" s="24" t="s">
        <v>17</v>
      </c>
      <c r="S4" s="33" t="s">
        <v>22</v>
      </c>
      <c r="T4" s="33" t="s">
        <v>24</v>
      </c>
      <c r="U4" s="38" t="s">
        <v>9</v>
      </c>
      <c r="V4" s="43"/>
      <c r="W4" s="48" t="s">
        <v>31</v>
      </c>
      <c r="X4" s="52" t="s">
        <v>29</v>
      </c>
    </row>
    <row r="5" spans="1:24" ht="22.5" customHeight="1">
      <c r="A5" s="3"/>
      <c r="B5" s="10"/>
      <c r="C5" s="15"/>
      <c r="D5" s="20"/>
      <c r="E5" s="25"/>
      <c r="F5" s="30"/>
      <c r="G5" s="30"/>
      <c r="H5" s="34" t="s">
        <v>19</v>
      </c>
      <c r="I5" s="34" t="s">
        <v>20</v>
      </c>
      <c r="J5" s="34" t="s">
        <v>21</v>
      </c>
      <c r="K5" s="34" t="s">
        <v>10</v>
      </c>
      <c r="L5" s="34"/>
      <c r="M5" s="34" t="s">
        <v>19</v>
      </c>
      <c r="N5" s="34" t="s">
        <v>20</v>
      </c>
      <c r="O5" s="34" t="s">
        <v>21</v>
      </c>
      <c r="P5" s="34" t="s">
        <v>10</v>
      </c>
      <c r="Q5" s="34"/>
      <c r="R5" s="34"/>
      <c r="S5" s="34"/>
      <c r="T5" s="34"/>
      <c r="U5" s="39"/>
      <c r="V5" s="44"/>
      <c r="W5" s="49"/>
      <c r="X5" s="53"/>
    </row>
    <row r="6" spans="1:24" ht="22.5" customHeight="1">
      <c r="A6" s="4" t="s">
        <v>0</v>
      </c>
      <c r="B6" s="11">
        <f>SUM(D6+D7)</f>
        <v>46045</v>
      </c>
      <c r="C6" s="16" t="s">
        <v>16</v>
      </c>
      <c r="D6" s="21">
        <f>SUMIF(C8:C25,"男",D8:D25)</f>
        <v>21720</v>
      </c>
      <c r="E6" s="22">
        <f t="shared" ref="E6:E25" si="0">SUM(H6:K6,S6)-SUM(M6:P6,T6)</f>
        <v>0</v>
      </c>
      <c r="F6" s="21" t="e">
        <f>X6+G6</f>
        <v>#REF!</v>
      </c>
      <c r="G6" s="21">
        <f>SUM(G8:G25)</f>
        <v>0</v>
      </c>
      <c r="H6" s="21">
        <f>SUMIF(C8:C25,"男",H8:H25)</f>
        <v>0</v>
      </c>
      <c r="I6" s="21">
        <f>SUMIF(C8:C25,"男",I8:I25)</f>
        <v>0</v>
      </c>
      <c r="J6" s="21">
        <f>SUMIF(C8:C25,"男",J8:J25)</f>
        <v>0</v>
      </c>
      <c r="K6" s="21">
        <f>SUMIF(C8:C25,"男",K8:K25)</f>
        <v>0</v>
      </c>
      <c r="L6" s="21">
        <f t="shared" ref="L6:L25" si="1">SUM(I6:K6)</f>
        <v>0</v>
      </c>
      <c r="M6" s="21">
        <f>SUMIF(C8:C25,"男",M8:M25)</f>
        <v>0</v>
      </c>
      <c r="N6" s="21">
        <f>SUMIF(C8:C25,"男",N8:N25)</f>
        <v>0</v>
      </c>
      <c r="O6" s="21">
        <f>SUMIF(C8:C25,"男",O8:O25)</f>
        <v>0</v>
      </c>
      <c r="P6" s="21">
        <f>SUMIF(C8:C25,"男",P8:P25)</f>
        <v>0</v>
      </c>
      <c r="Q6" s="21">
        <f t="shared" ref="Q6:Q25" si="2">SUM(N6:P6)</f>
        <v>0</v>
      </c>
      <c r="R6" s="21">
        <f t="shared" ref="R6:R25" si="3">SUM(L6-Q6)</f>
        <v>0</v>
      </c>
      <c r="S6" s="21">
        <f>SUMIF(C8:C25,"男",S8:S25)</f>
        <v>0</v>
      </c>
      <c r="T6" s="21">
        <f>SUMIF(C8:C25,"男",T8:T25)</f>
        <v>0</v>
      </c>
      <c r="U6" s="40">
        <f t="shared" ref="U6:U25" si="4">SUM(S6-T6)</f>
        <v>0</v>
      </c>
      <c r="V6" s="58" t="s">
        <v>0</v>
      </c>
      <c r="W6" s="60">
        <f>SUMIF(C8:C25,"男",W8:W25)</f>
        <v>21720</v>
      </c>
      <c r="X6" s="54" t="e">
        <f>SUM(X8:X25)</f>
        <v>#REF!</v>
      </c>
    </row>
    <row r="7" spans="1:24" ht="22.5" customHeight="1">
      <c r="A7" s="5"/>
      <c r="B7" s="12"/>
      <c r="C7" s="17" t="s">
        <v>18</v>
      </c>
      <c r="D7" s="22">
        <f>SUMIF(C8:C25,"女",D8:D25)</f>
        <v>24325</v>
      </c>
      <c r="E7" s="22">
        <f t="shared" si="0"/>
        <v>0</v>
      </c>
      <c r="F7" s="31"/>
      <c r="G7" s="31"/>
      <c r="H7" s="31">
        <f>SUMIF(C8:C25,"女",H8:H25)</f>
        <v>0</v>
      </c>
      <c r="I7" s="31">
        <f>SUMIF(C8:C25,"女",I8:I25)</f>
        <v>0</v>
      </c>
      <c r="J7" s="31">
        <f>SUMIF(C8:C25,"女",J8:J25)</f>
        <v>0</v>
      </c>
      <c r="K7" s="31">
        <f>SUMIF(C8:C25,"女",K8:K25)</f>
        <v>0</v>
      </c>
      <c r="L7" s="22">
        <f t="shared" si="1"/>
        <v>0</v>
      </c>
      <c r="M7" s="31">
        <f>SUMIF(C8:C25,"女",M8:M25)</f>
        <v>0</v>
      </c>
      <c r="N7" s="31">
        <f>SUMIF(C8:C25,"女",N8:N25)</f>
        <v>0</v>
      </c>
      <c r="O7" s="31">
        <f>SUMIF(C8:C25,"女",O8:O25)</f>
        <v>0</v>
      </c>
      <c r="P7" s="31">
        <f>SUMIF(C8:C25,"女",P8:P25)</f>
        <v>0</v>
      </c>
      <c r="Q7" s="31">
        <f t="shared" si="2"/>
        <v>0</v>
      </c>
      <c r="R7" s="22">
        <f t="shared" si="3"/>
        <v>0</v>
      </c>
      <c r="S7" s="22">
        <f>SUMIF(C8:C25,"女",S8:S25)</f>
        <v>0</v>
      </c>
      <c r="T7" s="22">
        <f>SUMIF(C8:C44,"女",T8:T25)</f>
        <v>0</v>
      </c>
      <c r="U7" s="41">
        <f t="shared" si="4"/>
        <v>0</v>
      </c>
      <c r="V7" s="59"/>
      <c r="W7" s="61">
        <f>SUMIF(C8:C25,"女",W8:W25)</f>
        <v>24325</v>
      </c>
      <c r="X7" s="55"/>
    </row>
    <row r="8" spans="1:24" ht="22.5" customHeight="1">
      <c r="A8" s="75" t="s">
        <v>2</v>
      </c>
      <c r="B8" s="50">
        <f>SUM(D8+D9)</f>
        <v>5083</v>
      </c>
      <c r="C8" s="80" t="s">
        <v>16</v>
      </c>
      <c r="D8" s="83">
        <f t="shared" ref="D8:D25" si="5">E8+W8</f>
        <v>2324</v>
      </c>
      <c r="E8" s="22">
        <f t="shared" si="0"/>
        <v>0</v>
      </c>
      <c r="F8" s="86" t="e">
        <f>X8+G8</f>
        <v>#REF!</v>
      </c>
      <c r="G8" s="88"/>
      <c r="H8" s="88"/>
      <c r="I8" s="88"/>
      <c r="J8" s="88"/>
      <c r="K8" s="88"/>
      <c r="L8" s="22">
        <f t="shared" si="1"/>
        <v>0</v>
      </c>
      <c r="M8" s="88"/>
      <c r="N8" s="88"/>
      <c r="O8" s="88"/>
      <c r="P8" s="88"/>
      <c r="Q8" s="22">
        <f t="shared" si="2"/>
        <v>0</v>
      </c>
      <c r="R8" s="22">
        <f t="shared" si="3"/>
        <v>0</v>
      </c>
      <c r="S8" s="88"/>
      <c r="T8" s="88"/>
      <c r="U8" s="92">
        <f t="shared" si="4"/>
        <v>0</v>
      </c>
      <c r="V8" s="105" t="s">
        <v>2</v>
      </c>
      <c r="W8" s="98">
        <f>'１月'!D8</f>
        <v>2324</v>
      </c>
      <c r="X8" s="102" t="e">
        <f>'１月'!F8:F9</f>
        <v>#REF!</v>
      </c>
    </row>
    <row r="9" spans="1:24" ht="22.5" customHeight="1">
      <c r="A9" s="76"/>
      <c r="B9" s="12"/>
      <c r="C9" s="17" t="s">
        <v>18</v>
      </c>
      <c r="D9" s="83">
        <f t="shared" si="5"/>
        <v>2759</v>
      </c>
      <c r="E9" s="22">
        <f t="shared" si="0"/>
        <v>0</v>
      </c>
      <c r="F9" s="22"/>
      <c r="G9" s="89"/>
      <c r="H9" s="89"/>
      <c r="I9" s="89"/>
      <c r="J9" s="89"/>
      <c r="K9" s="89"/>
      <c r="L9" s="31">
        <f t="shared" si="1"/>
        <v>0</v>
      </c>
      <c r="M9" s="89"/>
      <c r="N9" s="89"/>
      <c r="O9" s="89"/>
      <c r="P9" s="89"/>
      <c r="Q9" s="31">
        <f t="shared" si="2"/>
        <v>0</v>
      </c>
      <c r="R9" s="22">
        <f t="shared" si="3"/>
        <v>0</v>
      </c>
      <c r="S9" s="89"/>
      <c r="T9" s="89"/>
      <c r="U9" s="92">
        <f t="shared" si="4"/>
        <v>0</v>
      </c>
      <c r="V9" s="96"/>
      <c r="W9" s="98">
        <f>'１月'!D9</f>
        <v>2759</v>
      </c>
      <c r="X9" s="106"/>
    </row>
    <row r="10" spans="1:24" ht="22.5" customHeight="1">
      <c r="A10" s="76" t="s">
        <v>5</v>
      </c>
      <c r="B10" s="50">
        <f>SUM(D10+D11)</f>
        <v>17366</v>
      </c>
      <c r="C10" s="17" t="s">
        <v>16</v>
      </c>
      <c r="D10" s="83">
        <f t="shared" si="5"/>
        <v>8158</v>
      </c>
      <c r="E10" s="22">
        <f t="shared" si="0"/>
        <v>0</v>
      </c>
      <c r="F10" s="87" t="e">
        <f>X10+G10</f>
        <v>#REF!</v>
      </c>
      <c r="G10" s="89"/>
      <c r="H10" s="89"/>
      <c r="I10" s="89"/>
      <c r="J10" s="89"/>
      <c r="K10" s="89"/>
      <c r="L10" s="31">
        <f t="shared" si="1"/>
        <v>0</v>
      </c>
      <c r="M10" s="89"/>
      <c r="N10" s="89"/>
      <c r="O10" s="89"/>
      <c r="P10" s="89"/>
      <c r="Q10" s="31">
        <f t="shared" si="2"/>
        <v>0</v>
      </c>
      <c r="R10" s="22">
        <f t="shared" si="3"/>
        <v>0</v>
      </c>
      <c r="S10" s="89"/>
      <c r="T10" s="89"/>
      <c r="U10" s="92">
        <f t="shared" si="4"/>
        <v>0</v>
      </c>
      <c r="V10" s="96" t="s">
        <v>5</v>
      </c>
      <c r="W10" s="99">
        <f>'１月'!D10</f>
        <v>8158</v>
      </c>
      <c r="X10" s="101" t="e">
        <f>'１月'!F10:F11</f>
        <v>#REF!</v>
      </c>
    </row>
    <row r="11" spans="1:24" ht="22.5" customHeight="1">
      <c r="A11" s="76"/>
      <c r="B11" s="12"/>
      <c r="C11" s="17" t="s">
        <v>18</v>
      </c>
      <c r="D11" s="83">
        <f t="shared" si="5"/>
        <v>9208</v>
      </c>
      <c r="E11" s="22">
        <f t="shared" si="0"/>
        <v>0</v>
      </c>
      <c r="F11" s="22"/>
      <c r="G11" s="89"/>
      <c r="H11" s="89"/>
      <c r="I11" s="89"/>
      <c r="J11" s="89"/>
      <c r="K11" s="89"/>
      <c r="L11" s="31">
        <f t="shared" si="1"/>
        <v>0</v>
      </c>
      <c r="M11" s="89"/>
      <c r="N11" s="89"/>
      <c r="O11" s="89"/>
      <c r="P11" s="89"/>
      <c r="Q11" s="31">
        <f t="shared" si="2"/>
        <v>0</v>
      </c>
      <c r="R11" s="22">
        <f t="shared" si="3"/>
        <v>0</v>
      </c>
      <c r="S11" s="89"/>
      <c r="T11" s="89"/>
      <c r="U11" s="92">
        <f t="shared" si="4"/>
        <v>0</v>
      </c>
      <c r="V11" s="96"/>
      <c r="W11" s="99">
        <f>'１月'!D11</f>
        <v>9208</v>
      </c>
      <c r="X11" s="102"/>
    </row>
    <row r="12" spans="1:24" ht="22.5" customHeight="1">
      <c r="A12" s="76" t="s">
        <v>7</v>
      </c>
      <c r="B12" s="50">
        <f>SUM(D12+D13)</f>
        <v>4163</v>
      </c>
      <c r="C12" s="17" t="s">
        <v>16</v>
      </c>
      <c r="D12" s="83">
        <f t="shared" si="5"/>
        <v>1932</v>
      </c>
      <c r="E12" s="22">
        <f t="shared" si="0"/>
        <v>0</v>
      </c>
      <c r="F12" s="87" t="e">
        <f>X12+G12</f>
        <v>#REF!</v>
      </c>
      <c r="G12" s="89"/>
      <c r="H12" s="89"/>
      <c r="I12" s="89"/>
      <c r="J12" s="89"/>
      <c r="K12" s="89"/>
      <c r="L12" s="31">
        <f t="shared" si="1"/>
        <v>0</v>
      </c>
      <c r="M12" s="89"/>
      <c r="N12" s="89"/>
      <c r="O12" s="89"/>
      <c r="P12" s="89"/>
      <c r="Q12" s="31">
        <f t="shared" si="2"/>
        <v>0</v>
      </c>
      <c r="R12" s="22">
        <f t="shared" si="3"/>
        <v>0</v>
      </c>
      <c r="S12" s="89"/>
      <c r="T12" s="89"/>
      <c r="U12" s="92">
        <f t="shared" si="4"/>
        <v>0</v>
      </c>
      <c r="V12" s="96" t="s">
        <v>7</v>
      </c>
      <c r="W12" s="99">
        <f>'１月'!D12</f>
        <v>1932</v>
      </c>
      <c r="X12" s="101" t="e">
        <f>'１月'!F12:F13</f>
        <v>#REF!</v>
      </c>
    </row>
    <row r="13" spans="1:24" ht="22.5" customHeight="1">
      <c r="A13" s="76"/>
      <c r="B13" s="12"/>
      <c r="C13" s="17" t="s">
        <v>18</v>
      </c>
      <c r="D13" s="83">
        <f t="shared" si="5"/>
        <v>2231</v>
      </c>
      <c r="E13" s="22">
        <f t="shared" si="0"/>
        <v>0</v>
      </c>
      <c r="F13" s="22"/>
      <c r="G13" s="89"/>
      <c r="H13" s="89"/>
      <c r="I13" s="89"/>
      <c r="J13" s="89"/>
      <c r="K13" s="89"/>
      <c r="L13" s="31">
        <f t="shared" si="1"/>
        <v>0</v>
      </c>
      <c r="M13" s="89"/>
      <c r="N13" s="89"/>
      <c r="O13" s="89"/>
      <c r="P13" s="89"/>
      <c r="Q13" s="31">
        <f t="shared" si="2"/>
        <v>0</v>
      </c>
      <c r="R13" s="22">
        <f t="shared" si="3"/>
        <v>0</v>
      </c>
      <c r="S13" s="89"/>
      <c r="T13" s="89"/>
      <c r="U13" s="92">
        <f t="shared" si="4"/>
        <v>0</v>
      </c>
      <c r="V13" s="96"/>
      <c r="W13" s="99">
        <f>'１月'!D13</f>
        <v>2231</v>
      </c>
      <c r="X13" s="102"/>
    </row>
    <row r="14" spans="1:24" ht="22.5" customHeight="1">
      <c r="A14" s="76" t="s">
        <v>4</v>
      </c>
      <c r="B14" s="50">
        <f>SUM(D14+D15)</f>
        <v>4317</v>
      </c>
      <c r="C14" s="17" t="s">
        <v>16</v>
      </c>
      <c r="D14" s="83">
        <f t="shared" si="5"/>
        <v>2081</v>
      </c>
      <c r="E14" s="22">
        <f t="shared" si="0"/>
        <v>0</v>
      </c>
      <c r="F14" s="87" t="e">
        <f>X14+G14</f>
        <v>#REF!</v>
      </c>
      <c r="G14" s="89"/>
      <c r="H14" s="89"/>
      <c r="I14" s="89"/>
      <c r="J14" s="89"/>
      <c r="K14" s="89"/>
      <c r="L14" s="31">
        <f t="shared" si="1"/>
        <v>0</v>
      </c>
      <c r="M14" s="89"/>
      <c r="N14" s="89"/>
      <c r="O14" s="89"/>
      <c r="P14" s="89"/>
      <c r="Q14" s="31">
        <f t="shared" si="2"/>
        <v>0</v>
      </c>
      <c r="R14" s="22">
        <f t="shared" si="3"/>
        <v>0</v>
      </c>
      <c r="S14" s="89"/>
      <c r="T14" s="89"/>
      <c r="U14" s="92">
        <f t="shared" si="4"/>
        <v>0</v>
      </c>
      <c r="V14" s="96" t="s">
        <v>4</v>
      </c>
      <c r="W14" s="99">
        <f>'１月'!D14</f>
        <v>2081</v>
      </c>
      <c r="X14" s="101" t="e">
        <f>'１月'!F14:F15</f>
        <v>#REF!</v>
      </c>
    </row>
    <row r="15" spans="1:24" ht="22.5" customHeight="1">
      <c r="A15" s="76"/>
      <c r="B15" s="12"/>
      <c r="C15" s="17" t="s">
        <v>18</v>
      </c>
      <c r="D15" s="83">
        <f t="shared" si="5"/>
        <v>2236</v>
      </c>
      <c r="E15" s="22">
        <f t="shared" si="0"/>
        <v>0</v>
      </c>
      <c r="F15" s="22"/>
      <c r="G15" s="89"/>
      <c r="H15" s="89"/>
      <c r="I15" s="89"/>
      <c r="J15" s="89"/>
      <c r="K15" s="89"/>
      <c r="L15" s="31">
        <f t="shared" si="1"/>
        <v>0</v>
      </c>
      <c r="M15" s="89"/>
      <c r="N15" s="89"/>
      <c r="O15" s="89"/>
      <c r="P15" s="89"/>
      <c r="Q15" s="31">
        <f t="shared" si="2"/>
        <v>0</v>
      </c>
      <c r="R15" s="22">
        <f t="shared" si="3"/>
        <v>0</v>
      </c>
      <c r="S15" s="89"/>
      <c r="T15" s="89"/>
      <c r="U15" s="92">
        <f t="shared" si="4"/>
        <v>0</v>
      </c>
      <c r="V15" s="96"/>
      <c r="W15" s="99">
        <f>'１月'!D15</f>
        <v>2236</v>
      </c>
      <c r="X15" s="102"/>
    </row>
    <row r="16" spans="1:24" ht="22.5" customHeight="1">
      <c r="A16" s="76" t="s">
        <v>11</v>
      </c>
      <c r="B16" s="50">
        <f>SUM(D16+D17)</f>
        <v>2520</v>
      </c>
      <c r="C16" s="17" t="s">
        <v>16</v>
      </c>
      <c r="D16" s="83">
        <f t="shared" si="5"/>
        <v>1257</v>
      </c>
      <c r="E16" s="22">
        <f t="shared" si="0"/>
        <v>0</v>
      </c>
      <c r="F16" s="87" t="e">
        <f>X16+G16</f>
        <v>#REF!</v>
      </c>
      <c r="G16" s="89"/>
      <c r="H16" s="89"/>
      <c r="I16" s="89"/>
      <c r="J16" s="89"/>
      <c r="K16" s="89"/>
      <c r="L16" s="31">
        <f t="shared" si="1"/>
        <v>0</v>
      </c>
      <c r="M16" s="89"/>
      <c r="N16" s="89"/>
      <c r="O16" s="89"/>
      <c r="P16" s="89"/>
      <c r="Q16" s="31">
        <f t="shared" si="2"/>
        <v>0</v>
      </c>
      <c r="R16" s="22">
        <f t="shared" si="3"/>
        <v>0</v>
      </c>
      <c r="S16" s="89"/>
      <c r="T16" s="89"/>
      <c r="U16" s="92">
        <f t="shared" si="4"/>
        <v>0</v>
      </c>
      <c r="V16" s="96" t="s">
        <v>11</v>
      </c>
      <c r="W16" s="99">
        <f>'１月'!D16</f>
        <v>1257</v>
      </c>
      <c r="X16" s="101" t="e">
        <f>'１月'!F16:F17</f>
        <v>#REF!</v>
      </c>
    </row>
    <row r="17" spans="1:24" ht="22.5" customHeight="1">
      <c r="A17" s="76"/>
      <c r="B17" s="12"/>
      <c r="C17" s="17" t="s">
        <v>18</v>
      </c>
      <c r="D17" s="83">
        <f t="shared" si="5"/>
        <v>1263</v>
      </c>
      <c r="E17" s="22">
        <f t="shared" si="0"/>
        <v>0</v>
      </c>
      <c r="F17" s="22"/>
      <c r="G17" s="89"/>
      <c r="H17" s="89"/>
      <c r="I17" s="89"/>
      <c r="J17" s="89"/>
      <c r="K17" s="89"/>
      <c r="L17" s="31">
        <f t="shared" si="1"/>
        <v>0</v>
      </c>
      <c r="M17" s="89"/>
      <c r="N17" s="89"/>
      <c r="O17" s="89"/>
      <c r="P17" s="89"/>
      <c r="Q17" s="31">
        <f t="shared" si="2"/>
        <v>0</v>
      </c>
      <c r="R17" s="22">
        <f t="shared" si="3"/>
        <v>0</v>
      </c>
      <c r="S17" s="89"/>
      <c r="T17" s="89"/>
      <c r="U17" s="92">
        <f t="shared" si="4"/>
        <v>0</v>
      </c>
      <c r="V17" s="96"/>
      <c r="W17" s="99">
        <f>'１月'!D17</f>
        <v>1263</v>
      </c>
      <c r="X17" s="102"/>
    </row>
    <row r="18" spans="1:24" ht="22.5" customHeight="1">
      <c r="A18" s="76" t="s">
        <v>8</v>
      </c>
      <c r="B18" s="50">
        <f>SUM(D18+D19)</f>
        <v>604</v>
      </c>
      <c r="C18" s="17" t="s">
        <v>16</v>
      </c>
      <c r="D18" s="83">
        <f t="shared" si="5"/>
        <v>310</v>
      </c>
      <c r="E18" s="22">
        <f t="shared" si="0"/>
        <v>0</v>
      </c>
      <c r="F18" s="87" t="e">
        <f>X18+G18</f>
        <v>#REF!</v>
      </c>
      <c r="G18" s="89"/>
      <c r="H18" s="89"/>
      <c r="I18" s="89"/>
      <c r="J18" s="89"/>
      <c r="K18" s="89"/>
      <c r="L18" s="31">
        <f t="shared" si="1"/>
        <v>0</v>
      </c>
      <c r="M18" s="89"/>
      <c r="N18" s="89"/>
      <c r="O18" s="89"/>
      <c r="P18" s="89"/>
      <c r="Q18" s="31">
        <f t="shared" si="2"/>
        <v>0</v>
      </c>
      <c r="R18" s="22">
        <f t="shared" si="3"/>
        <v>0</v>
      </c>
      <c r="S18" s="89"/>
      <c r="T18" s="89"/>
      <c r="U18" s="92">
        <f t="shared" si="4"/>
        <v>0</v>
      </c>
      <c r="V18" s="96" t="s">
        <v>8</v>
      </c>
      <c r="W18" s="99">
        <f>'１月'!D18</f>
        <v>310</v>
      </c>
      <c r="X18" s="101" t="e">
        <f>'１月'!F18:F19</f>
        <v>#REF!</v>
      </c>
    </row>
    <row r="19" spans="1:24" ht="22.5" customHeight="1">
      <c r="A19" s="76"/>
      <c r="B19" s="12"/>
      <c r="C19" s="17" t="s">
        <v>18</v>
      </c>
      <c r="D19" s="83">
        <f t="shared" si="5"/>
        <v>294</v>
      </c>
      <c r="E19" s="22">
        <f t="shared" si="0"/>
        <v>0</v>
      </c>
      <c r="F19" s="22"/>
      <c r="G19" s="89"/>
      <c r="H19" s="89"/>
      <c r="I19" s="89"/>
      <c r="J19" s="89"/>
      <c r="K19" s="89"/>
      <c r="L19" s="31">
        <f t="shared" si="1"/>
        <v>0</v>
      </c>
      <c r="M19" s="89"/>
      <c r="N19" s="89"/>
      <c r="O19" s="89"/>
      <c r="P19" s="89"/>
      <c r="Q19" s="31">
        <f t="shared" si="2"/>
        <v>0</v>
      </c>
      <c r="R19" s="22">
        <f t="shared" si="3"/>
        <v>0</v>
      </c>
      <c r="S19" s="89"/>
      <c r="T19" s="89"/>
      <c r="U19" s="92">
        <f t="shared" si="4"/>
        <v>0</v>
      </c>
      <c r="V19" s="96"/>
      <c r="W19" s="99">
        <f>'１月'!D19</f>
        <v>294</v>
      </c>
      <c r="X19" s="102"/>
    </row>
    <row r="20" spans="1:24" ht="22.5" customHeight="1">
      <c r="A20" s="76" t="s">
        <v>12</v>
      </c>
      <c r="B20" s="50">
        <f>SUM(D20+D21)</f>
        <v>689</v>
      </c>
      <c r="C20" s="17" t="s">
        <v>16</v>
      </c>
      <c r="D20" s="83">
        <f t="shared" si="5"/>
        <v>314</v>
      </c>
      <c r="E20" s="22">
        <f t="shared" si="0"/>
        <v>0</v>
      </c>
      <c r="F20" s="87" t="e">
        <f>X20+G20</f>
        <v>#REF!</v>
      </c>
      <c r="G20" s="89"/>
      <c r="H20" s="89"/>
      <c r="I20" s="89"/>
      <c r="J20" s="89"/>
      <c r="K20" s="89"/>
      <c r="L20" s="31">
        <f t="shared" si="1"/>
        <v>0</v>
      </c>
      <c r="M20" s="89"/>
      <c r="N20" s="89"/>
      <c r="O20" s="89"/>
      <c r="P20" s="89"/>
      <c r="Q20" s="31">
        <f t="shared" si="2"/>
        <v>0</v>
      </c>
      <c r="R20" s="22">
        <f t="shared" si="3"/>
        <v>0</v>
      </c>
      <c r="S20" s="89"/>
      <c r="T20" s="89"/>
      <c r="U20" s="92">
        <f t="shared" si="4"/>
        <v>0</v>
      </c>
      <c r="V20" s="96" t="s">
        <v>12</v>
      </c>
      <c r="W20" s="99">
        <f>'１月'!D20</f>
        <v>314</v>
      </c>
      <c r="X20" s="101" t="e">
        <f>'１月'!F20:F21</f>
        <v>#REF!</v>
      </c>
    </row>
    <row r="21" spans="1:24" ht="22.5" customHeight="1">
      <c r="A21" s="76"/>
      <c r="B21" s="12"/>
      <c r="C21" s="17" t="s">
        <v>18</v>
      </c>
      <c r="D21" s="83">
        <f t="shared" si="5"/>
        <v>375</v>
      </c>
      <c r="E21" s="22">
        <f t="shared" si="0"/>
        <v>0</v>
      </c>
      <c r="F21" s="22"/>
      <c r="G21" s="89"/>
      <c r="H21" s="89"/>
      <c r="I21" s="89"/>
      <c r="J21" s="89"/>
      <c r="K21" s="89"/>
      <c r="L21" s="31">
        <f t="shared" si="1"/>
        <v>0</v>
      </c>
      <c r="M21" s="89"/>
      <c r="N21" s="89"/>
      <c r="O21" s="89"/>
      <c r="P21" s="89"/>
      <c r="Q21" s="31">
        <f t="shared" si="2"/>
        <v>0</v>
      </c>
      <c r="R21" s="22">
        <f t="shared" si="3"/>
        <v>0</v>
      </c>
      <c r="S21" s="89"/>
      <c r="T21" s="89"/>
      <c r="U21" s="92">
        <f t="shared" si="4"/>
        <v>0</v>
      </c>
      <c r="V21" s="96"/>
      <c r="W21" s="99">
        <f>'１月'!D21</f>
        <v>375</v>
      </c>
      <c r="X21" s="102"/>
    </row>
    <row r="22" spans="1:24" ht="22.5" customHeight="1">
      <c r="A22" s="76" t="s">
        <v>13</v>
      </c>
      <c r="B22" s="50">
        <f>SUM(D22+D23)</f>
        <v>3532</v>
      </c>
      <c r="C22" s="17" t="s">
        <v>16</v>
      </c>
      <c r="D22" s="83">
        <f t="shared" si="5"/>
        <v>1615</v>
      </c>
      <c r="E22" s="22">
        <f t="shared" si="0"/>
        <v>0</v>
      </c>
      <c r="F22" s="87" t="e">
        <f>X22+G22</f>
        <v>#REF!</v>
      </c>
      <c r="G22" s="89"/>
      <c r="H22" s="89"/>
      <c r="I22" s="89"/>
      <c r="J22" s="89"/>
      <c r="K22" s="89"/>
      <c r="L22" s="31">
        <f t="shared" si="1"/>
        <v>0</v>
      </c>
      <c r="M22" s="89"/>
      <c r="N22" s="89"/>
      <c r="O22" s="89"/>
      <c r="P22" s="89"/>
      <c r="Q22" s="31">
        <f t="shared" si="2"/>
        <v>0</v>
      </c>
      <c r="R22" s="22">
        <f t="shared" si="3"/>
        <v>0</v>
      </c>
      <c r="S22" s="89"/>
      <c r="T22" s="89"/>
      <c r="U22" s="92">
        <f t="shared" si="4"/>
        <v>0</v>
      </c>
      <c r="V22" s="96" t="s">
        <v>13</v>
      </c>
      <c r="W22" s="99">
        <f>'１月'!D22</f>
        <v>1615</v>
      </c>
      <c r="X22" s="101" t="e">
        <f>'１月'!F22:F23</f>
        <v>#REF!</v>
      </c>
    </row>
    <row r="23" spans="1:24" ht="22.5" customHeight="1">
      <c r="A23" s="76"/>
      <c r="B23" s="12"/>
      <c r="C23" s="17" t="s">
        <v>18</v>
      </c>
      <c r="D23" s="83">
        <f t="shared" si="5"/>
        <v>1917</v>
      </c>
      <c r="E23" s="22">
        <f t="shared" si="0"/>
        <v>0</v>
      </c>
      <c r="F23" s="22"/>
      <c r="G23" s="89"/>
      <c r="H23" s="89"/>
      <c r="I23" s="89"/>
      <c r="J23" s="89"/>
      <c r="K23" s="89"/>
      <c r="L23" s="31">
        <f t="shared" si="1"/>
        <v>0</v>
      </c>
      <c r="M23" s="89"/>
      <c r="N23" s="89"/>
      <c r="O23" s="89"/>
      <c r="P23" s="89"/>
      <c r="Q23" s="31">
        <f t="shared" si="2"/>
        <v>0</v>
      </c>
      <c r="R23" s="22">
        <f t="shared" si="3"/>
        <v>0</v>
      </c>
      <c r="S23" s="89"/>
      <c r="T23" s="89"/>
      <c r="U23" s="92">
        <f t="shared" si="4"/>
        <v>0</v>
      </c>
      <c r="V23" s="96"/>
      <c r="W23" s="99">
        <f>'１月'!D23</f>
        <v>1917</v>
      </c>
      <c r="X23" s="102"/>
    </row>
    <row r="24" spans="1:24" ht="22.5" customHeight="1">
      <c r="A24" s="76" t="s">
        <v>15</v>
      </c>
      <c r="B24" s="50">
        <f>SUM(D24+D25)</f>
        <v>7771</v>
      </c>
      <c r="C24" s="17" t="s">
        <v>16</v>
      </c>
      <c r="D24" s="83">
        <f t="shared" si="5"/>
        <v>3729</v>
      </c>
      <c r="E24" s="22">
        <f t="shared" si="0"/>
        <v>0</v>
      </c>
      <c r="F24" s="87" t="e">
        <f>X24+G24</f>
        <v>#REF!</v>
      </c>
      <c r="G24" s="89"/>
      <c r="H24" s="89"/>
      <c r="I24" s="89"/>
      <c r="J24" s="89"/>
      <c r="K24" s="89"/>
      <c r="L24" s="31">
        <f t="shared" si="1"/>
        <v>0</v>
      </c>
      <c r="M24" s="89"/>
      <c r="N24" s="89"/>
      <c r="O24" s="89"/>
      <c r="P24" s="89"/>
      <c r="Q24" s="31">
        <f t="shared" si="2"/>
        <v>0</v>
      </c>
      <c r="R24" s="22">
        <f t="shared" si="3"/>
        <v>0</v>
      </c>
      <c r="S24" s="89"/>
      <c r="T24" s="89"/>
      <c r="U24" s="92">
        <f t="shared" si="4"/>
        <v>0</v>
      </c>
      <c r="V24" s="96" t="s">
        <v>15</v>
      </c>
      <c r="W24" s="99">
        <f>'１月'!D24</f>
        <v>3729</v>
      </c>
      <c r="X24" s="101" t="e">
        <f>'１月'!F24:F25</f>
        <v>#REF!</v>
      </c>
    </row>
    <row r="25" spans="1:24" ht="22.5" customHeight="1">
      <c r="A25" s="77"/>
      <c r="B25" s="78"/>
      <c r="C25" s="81" t="s">
        <v>18</v>
      </c>
      <c r="D25" s="84">
        <f t="shared" si="5"/>
        <v>4042</v>
      </c>
      <c r="E25" s="85">
        <f t="shared" si="0"/>
        <v>0</v>
      </c>
      <c r="F25" s="85"/>
      <c r="G25" s="90"/>
      <c r="H25" s="90"/>
      <c r="I25" s="90"/>
      <c r="J25" s="90"/>
      <c r="K25" s="90"/>
      <c r="L25" s="91">
        <f t="shared" si="1"/>
        <v>0</v>
      </c>
      <c r="M25" s="90"/>
      <c r="N25" s="90"/>
      <c r="O25" s="90"/>
      <c r="P25" s="90"/>
      <c r="Q25" s="91">
        <f t="shared" si="2"/>
        <v>0</v>
      </c>
      <c r="R25" s="85">
        <f t="shared" si="3"/>
        <v>0</v>
      </c>
      <c r="S25" s="90"/>
      <c r="T25" s="90"/>
      <c r="U25" s="93">
        <f t="shared" si="4"/>
        <v>0</v>
      </c>
      <c r="V25" s="97"/>
      <c r="W25" s="100">
        <f>'１月'!D25</f>
        <v>4042</v>
      </c>
      <c r="X25" s="103"/>
    </row>
    <row r="26" spans="1:24" ht="22.5" customHeight="1">
      <c r="B26" s="79"/>
      <c r="C26" s="79"/>
      <c r="D26" s="79"/>
      <c r="E26" s="79"/>
      <c r="F26" s="79"/>
      <c r="G26" s="79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6" t="s">
        <v>25</v>
      </c>
      <c r="C1" s="6"/>
      <c r="D1" s="6"/>
      <c r="E1" s="6"/>
      <c r="F1" s="109"/>
      <c r="G1" s="27"/>
    </row>
    <row r="2" spans="1:24" ht="22.5" customHeight="1">
      <c r="B2" s="7" t="s">
        <v>40</v>
      </c>
      <c r="C2" s="7"/>
      <c r="D2" s="7"/>
      <c r="E2" s="7"/>
      <c r="F2" s="26"/>
      <c r="G2" s="26"/>
      <c r="K2" s="35" t="s">
        <v>39</v>
      </c>
      <c r="L2" s="35"/>
      <c r="M2" s="35"/>
      <c r="O2" s="35" t="s">
        <v>26</v>
      </c>
      <c r="P2" s="35"/>
      <c r="Q2" s="35"/>
      <c r="R2" s="35"/>
      <c r="S2" s="36" t="e">
        <f>B6/F6</f>
        <v>#REF!</v>
      </c>
      <c r="T2" t="s">
        <v>27</v>
      </c>
      <c r="V2" t="s">
        <v>30</v>
      </c>
    </row>
    <row r="3" spans="1:24" ht="22.5" customHeight="1">
      <c r="A3" s="1"/>
      <c r="B3" s="8" t="s">
        <v>31</v>
      </c>
      <c r="C3" s="13" t="s">
        <v>32</v>
      </c>
      <c r="D3" s="18"/>
      <c r="E3" s="23" t="s">
        <v>37</v>
      </c>
      <c r="F3" s="28" t="s">
        <v>29</v>
      </c>
      <c r="G3" s="28" t="s">
        <v>38</v>
      </c>
      <c r="H3" s="32" t="s">
        <v>35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 t="s">
        <v>36</v>
      </c>
      <c r="T3" s="32"/>
      <c r="U3" s="37"/>
      <c r="V3" s="42"/>
      <c r="W3" s="47" t="s">
        <v>1</v>
      </c>
      <c r="X3" s="51"/>
    </row>
    <row r="4" spans="1:24" ht="22.5" customHeight="1">
      <c r="A4" s="2"/>
      <c r="B4" s="9"/>
      <c r="C4" s="14"/>
      <c r="D4" s="19"/>
      <c r="E4" s="24"/>
      <c r="F4" s="29"/>
      <c r="G4" s="29"/>
      <c r="H4" s="33" t="s">
        <v>34</v>
      </c>
      <c r="I4" s="33"/>
      <c r="J4" s="33"/>
      <c r="K4" s="33"/>
      <c r="L4" s="33" t="s">
        <v>14</v>
      </c>
      <c r="M4" s="33" t="s">
        <v>33</v>
      </c>
      <c r="N4" s="33"/>
      <c r="O4" s="33"/>
      <c r="P4" s="33"/>
      <c r="Q4" s="33" t="s">
        <v>14</v>
      </c>
      <c r="R4" s="24" t="s">
        <v>17</v>
      </c>
      <c r="S4" s="33" t="s">
        <v>22</v>
      </c>
      <c r="T4" s="33" t="s">
        <v>24</v>
      </c>
      <c r="U4" s="38" t="s">
        <v>9</v>
      </c>
      <c r="V4" s="43"/>
      <c r="W4" s="48" t="s">
        <v>31</v>
      </c>
      <c r="X4" s="52" t="s">
        <v>29</v>
      </c>
    </row>
    <row r="5" spans="1:24" ht="22.5" customHeight="1">
      <c r="A5" s="3"/>
      <c r="B5" s="10"/>
      <c r="C5" s="15"/>
      <c r="D5" s="20"/>
      <c r="E5" s="25"/>
      <c r="F5" s="30"/>
      <c r="G5" s="30"/>
      <c r="H5" s="34" t="s">
        <v>19</v>
      </c>
      <c r="I5" s="34" t="s">
        <v>20</v>
      </c>
      <c r="J5" s="34" t="s">
        <v>21</v>
      </c>
      <c r="K5" s="34" t="s">
        <v>10</v>
      </c>
      <c r="L5" s="34"/>
      <c r="M5" s="34" t="s">
        <v>19</v>
      </c>
      <c r="N5" s="34" t="s">
        <v>20</v>
      </c>
      <c r="O5" s="34" t="s">
        <v>21</v>
      </c>
      <c r="P5" s="34" t="s">
        <v>10</v>
      </c>
      <c r="Q5" s="34"/>
      <c r="R5" s="34"/>
      <c r="S5" s="34"/>
      <c r="T5" s="34"/>
      <c r="U5" s="39"/>
      <c r="V5" s="44"/>
      <c r="W5" s="49"/>
      <c r="X5" s="53"/>
    </row>
    <row r="6" spans="1:24" ht="22.5" customHeight="1">
      <c r="A6" s="4" t="s">
        <v>0</v>
      </c>
      <c r="B6" s="11">
        <f>SUM(D6+D7)</f>
        <v>46045</v>
      </c>
      <c r="C6" s="16" t="s">
        <v>16</v>
      </c>
      <c r="D6" s="21">
        <f>SUMIF(C8:C25,"男",D8:D25)</f>
        <v>21720</v>
      </c>
      <c r="E6" s="22">
        <f t="shared" ref="E6:E25" si="0">SUM(H6:K6,S6)-SUM(M6:P6,T6)</f>
        <v>0</v>
      </c>
      <c r="F6" s="21" t="e">
        <f>X6+G6</f>
        <v>#REF!</v>
      </c>
      <c r="G6" s="21">
        <f>SUM(G8:G25)</f>
        <v>0</v>
      </c>
      <c r="H6" s="21">
        <f>SUMIF(C8:C25,"男",H8:H25)</f>
        <v>0</v>
      </c>
      <c r="I6" s="21">
        <f>SUMIF(C8:C25,"男",I8:I25)</f>
        <v>0</v>
      </c>
      <c r="J6" s="21">
        <f>SUMIF(C8:C25,"男",J8:J25)</f>
        <v>0</v>
      </c>
      <c r="K6" s="21">
        <f>SUMIF(C8:C25,"男",K8:K25)</f>
        <v>0</v>
      </c>
      <c r="L6" s="21">
        <f t="shared" ref="L6:L25" si="1">SUM(I6:K6)</f>
        <v>0</v>
      </c>
      <c r="M6" s="21">
        <f>SUMIF(C8:C25,"男",M8:M25)</f>
        <v>0</v>
      </c>
      <c r="N6" s="21">
        <f>SUMIF(C8:C25,"男",N8:N25)</f>
        <v>0</v>
      </c>
      <c r="O6" s="21">
        <f>SUMIF(C8:C25,"男",O8:O25)</f>
        <v>0</v>
      </c>
      <c r="P6" s="21">
        <f>SUMIF(C8:C25,"男",P8:P25)</f>
        <v>0</v>
      </c>
      <c r="Q6" s="21">
        <f t="shared" ref="Q6:Q25" si="2">SUM(N6:P6)</f>
        <v>0</v>
      </c>
      <c r="R6" s="21">
        <f t="shared" ref="R6:R25" si="3">SUM(L6-Q6)</f>
        <v>0</v>
      </c>
      <c r="S6" s="21">
        <f>SUMIF(C8:C25,"男",S8:S25)</f>
        <v>0</v>
      </c>
      <c r="T6" s="21">
        <f>SUMIF(C8:C25,"男",T8:T25)</f>
        <v>0</v>
      </c>
      <c r="U6" s="40">
        <f t="shared" ref="U6:U25" si="4">SUM(S6-T6)</f>
        <v>0</v>
      </c>
      <c r="V6" s="58" t="s">
        <v>0</v>
      </c>
      <c r="W6" s="60">
        <f>SUMIF(C8:C25,"男",W8:W25)</f>
        <v>21720</v>
      </c>
      <c r="X6" s="54" t="e">
        <f>SUM(X8:X25)</f>
        <v>#REF!</v>
      </c>
    </row>
    <row r="7" spans="1:24" ht="22.5" customHeight="1">
      <c r="A7" s="5"/>
      <c r="B7" s="12"/>
      <c r="C7" s="17" t="s">
        <v>18</v>
      </c>
      <c r="D7" s="22">
        <f>SUMIF(C8:C25,"女",D8:D25)</f>
        <v>24325</v>
      </c>
      <c r="E7" s="22">
        <f t="shared" si="0"/>
        <v>0</v>
      </c>
      <c r="F7" s="31"/>
      <c r="G7" s="31"/>
      <c r="H7" s="31">
        <f>SUMIF(C8:C25,"女",H8:H25)</f>
        <v>0</v>
      </c>
      <c r="I7" s="31">
        <f>SUMIF(C8:C25,"女",I8:I25)</f>
        <v>0</v>
      </c>
      <c r="J7" s="31">
        <f>SUMIF(C8:C25,"女",J8:J25)</f>
        <v>0</v>
      </c>
      <c r="K7" s="31">
        <f>SUMIF(C8:C25,"女",K8:K25)</f>
        <v>0</v>
      </c>
      <c r="L7" s="22">
        <f t="shared" si="1"/>
        <v>0</v>
      </c>
      <c r="M7" s="31">
        <f>SUMIF(C8:C25,"女",M8:M25)</f>
        <v>0</v>
      </c>
      <c r="N7" s="31">
        <f>SUMIF(C8:C25,"女",N8:N25)</f>
        <v>0</v>
      </c>
      <c r="O7" s="31">
        <f>SUMIF(C8:C25,"女",O8:O25)</f>
        <v>0</v>
      </c>
      <c r="P7" s="31">
        <f>SUMIF(C8:C25,"女",P8:P25)</f>
        <v>0</v>
      </c>
      <c r="Q7" s="31">
        <f t="shared" si="2"/>
        <v>0</v>
      </c>
      <c r="R7" s="22">
        <f t="shared" si="3"/>
        <v>0</v>
      </c>
      <c r="S7" s="22">
        <f>SUMIF(C8:C25,"女",S8:S25)</f>
        <v>0</v>
      </c>
      <c r="T7" s="22">
        <f>SUMIF(C8:C44,"女",T8:T25)</f>
        <v>0</v>
      </c>
      <c r="U7" s="41">
        <f t="shared" si="4"/>
        <v>0</v>
      </c>
      <c r="V7" s="59"/>
      <c r="W7" s="61">
        <f>SUMIF(C8:C25,"女",W8:W25)</f>
        <v>24325</v>
      </c>
      <c r="X7" s="55"/>
    </row>
    <row r="8" spans="1:24" ht="22.5" customHeight="1">
      <c r="A8" s="75" t="s">
        <v>2</v>
      </c>
      <c r="B8" s="50">
        <f>SUM(D8+D9)</f>
        <v>5083</v>
      </c>
      <c r="C8" s="80" t="s">
        <v>16</v>
      </c>
      <c r="D8" s="83">
        <f t="shared" ref="D8:D25" si="5">E8+W8</f>
        <v>2324</v>
      </c>
      <c r="E8" s="22">
        <f t="shared" si="0"/>
        <v>0</v>
      </c>
      <c r="F8" s="86" t="e">
        <f>X8+G8</f>
        <v>#REF!</v>
      </c>
      <c r="G8" s="88"/>
      <c r="H8" s="88"/>
      <c r="I8" s="88"/>
      <c r="J8" s="88"/>
      <c r="K8" s="88"/>
      <c r="L8" s="22">
        <f t="shared" si="1"/>
        <v>0</v>
      </c>
      <c r="M8" s="88"/>
      <c r="N8" s="88"/>
      <c r="O8" s="88"/>
      <c r="P8" s="88"/>
      <c r="Q8" s="22">
        <f t="shared" si="2"/>
        <v>0</v>
      </c>
      <c r="R8" s="22">
        <f t="shared" si="3"/>
        <v>0</v>
      </c>
      <c r="S8" s="88"/>
      <c r="T8" s="88"/>
      <c r="U8" s="92">
        <f t="shared" si="4"/>
        <v>0</v>
      </c>
      <c r="V8" s="105" t="s">
        <v>2</v>
      </c>
      <c r="W8" s="98">
        <f>'２月'!D8</f>
        <v>2324</v>
      </c>
      <c r="X8" s="102" t="e">
        <f>'２月'!F8:F9</f>
        <v>#REF!</v>
      </c>
    </row>
    <row r="9" spans="1:24" ht="22.5" customHeight="1">
      <c r="A9" s="76"/>
      <c r="B9" s="12"/>
      <c r="C9" s="17" t="s">
        <v>18</v>
      </c>
      <c r="D9" s="83">
        <f t="shared" si="5"/>
        <v>2759</v>
      </c>
      <c r="E9" s="22">
        <f t="shared" si="0"/>
        <v>0</v>
      </c>
      <c r="F9" s="22"/>
      <c r="G9" s="89"/>
      <c r="H9" s="89"/>
      <c r="I9" s="89"/>
      <c r="J9" s="89"/>
      <c r="K9" s="88"/>
      <c r="L9" s="31">
        <f t="shared" si="1"/>
        <v>0</v>
      </c>
      <c r="M9" s="89"/>
      <c r="N9" s="89"/>
      <c r="O9" s="89"/>
      <c r="P9" s="89"/>
      <c r="Q9" s="31">
        <f t="shared" si="2"/>
        <v>0</v>
      </c>
      <c r="R9" s="22">
        <f t="shared" si="3"/>
        <v>0</v>
      </c>
      <c r="S9" s="89"/>
      <c r="T9" s="89"/>
      <c r="U9" s="92">
        <f t="shared" si="4"/>
        <v>0</v>
      </c>
      <c r="V9" s="96"/>
      <c r="W9" s="98">
        <f>'２月'!D9</f>
        <v>2759</v>
      </c>
      <c r="X9" s="106"/>
    </row>
    <row r="10" spans="1:24" ht="22.5" customHeight="1">
      <c r="A10" s="76" t="s">
        <v>5</v>
      </c>
      <c r="B10" s="50">
        <f>SUM(D10+D11)</f>
        <v>17366</v>
      </c>
      <c r="C10" s="17" t="s">
        <v>16</v>
      </c>
      <c r="D10" s="83">
        <f t="shared" si="5"/>
        <v>8158</v>
      </c>
      <c r="E10" s="22">
        <f t="shared" si="0"/>
        <v>0</v>
      </c>
      <c r="F10" s="87" t="e">
        <f>X10+G10</f>
        <v>#REF!</v>
      </c>
      <c r="G10" s="89"/>
      <c r="H10" s="89"/>
      <c r="I10" s="89"/>
      <c r="J10" s="89"/>
      <c r="K10" s="88"/>
      <c r="L10" s="31">
        <f t="shared" si="1"/>
        <v>0</v>
      </c>
      <c r="M10" s="89"/>
      <c r="N10" s="89"/>
      <c r="O10" s="89"/>
      <c r="P10" s="89"/>
      <c r="Q10" s="31">
        <f t="shared" si="2"/>
        <v>0</v>
      </c>
      <c r="R10" s="22">
        <f t="shared" si="3"/>
        <v>0</v>
      </c>
      <c r="S10" s="89"/>
      <c r="T10" s="89"/>
      <c r="U10" s="92">
        <f t="shared" si="4"/>
        <v>0</v>
      </c>
      <c r="V10" s="96" t="s">
        <v>5</v>
      </c>
      <c r="W10" s="99">
        <f>'２月'!D10</f>
        <v>8158</v>
      </c>
      <c r="X10" s="102" t="e">
        <f>'２月'!F10:F11</f>
        <v>#REF!</v>
      </c>
    </row>
    <row r="11" spans="1:24" ht="22.5" customHeight="1">
      <c r="A11" s="76"/>
      <c r="B11" s="12"/>
      <c r="C11" s="17" t="s">
        <v>18</v>
      </c>
      <c r="D11" s="83">
        <f t="shared" si="5"/>
        <v>9208</v>
      </c>
      <c r="E11" s="22">
        <f t="shared" si="0"/>
        <v>0</v>
      </c>
      <c r="F11" s="22"/>
      <c r="G11" s="89"/>
      <c r="H11" s="89"/>
      <c r="I11" s="89"/>
      <c r="J11" s="89"/>
      <c r="K11" s="88"/>
      <c r="L11" s="31">
        <f t="shared" si="1"/>
        <v>0</v>
      </c>
      <c r="M11" s="89"/>
      <c r="N11" s="89"/>
      <c r="O11" s="89"/>
      <c r="P11" s="89"/>
      <c r="Q11" s="31">
        <f t="shared" si="2"/>
        <v>0</v>
      </c>
      <c r="R11" s="22">
        <f t="shared" si="3"/>
        <v>0</v>
      </c>
      <c r="S11" s="89"/>
      <c r="T11" s="89"/>
      <c r="U11" s="92">
        <f t="shared" si="4"/>
        <v>0</v>
      </c>
      <c r="V11" s="96"/>
      <c r="W11" s="99">
        <f>'２月'!D11</f>
        <v>9208</v>
      </c>
      <c r="X11" s="106"/>
    </row>
    <row r="12" spans="1:24" ht="22.5" customHeight="1">
      <c r="A12" s="76" t="s">
        <v>7</v>
      </c>
      <c r="B12" s="50">
        <f>SUM(D12+D13)</f>
        <v>4163</v>
      </c>
      <c r="C12" s="17" t="s">
        <v>16</v>
      </c>
      <c r="D12" s="83">
        <f t="shared" si="5"/>
        <v>1932</v>
      </c>
      <c r="E12" s="22">
        <f t="shared" si="0"/>
        <v>0</v>
      </c>
      <c r="F12" s="87" t="e">
        <f>X12+G12</f>
        <v>#REF!</v>
      </c>
      <c r="G12" s="89"/>
      <c r="H12" s="89"/>
      <c r="I12" s="89"/>
      <c r="J12" s="89"/>
      <c r="K12" s="88"/>
      <c r="L12" s="31">
        <f t="shared" si="1"/>
        <v>0</v>
      </c>
      <c r="M12" s="89"/>
      <c r="N12" s="89"/>
      <c r="O12" s="89"/>
      <c r="P12" s="89"/>
      <c r="Q12" s="31">
        <f t="shared" si="2"/>
        <v>0</v>
      </c>
      <c r="R12" s="22">
        <f t="shared" si="3"/>
        <v>0</v>
      </c>
      <c r="S12" s="89"/>
      <c r="T12" s="89"/>
      <c r="U12" s="92">
        <f t="shared" si="4"/>
        <v>0</v>
      </c>
      <c r="V12" s="96" t="s">
        <v>7</v>
      </c>
      <c r="W12" s="99">
        <f>'２月'!D12</f>
        <v>1932</v>
      </c>
      <c r="X12" s="102" t="e">
        <f>'２月'!F12:F13</f>
        <v>#REF!</v>
      </c>
    </row>
    <row r="13" spans="1:24" ht="22.5" customHeight="1">
      <c r="A13" s="76"/>
      <c r="B13" s="12"/>
      <c r="C13" s="17" t="s">
        <v>18</v>
      </c>
      <c r="D13" s="83">
        <f t="shared" si="5"/>
        <v>2231</v>
      </c>
      <c r="E13" s="22">
        <f t="shared" si="0"/>
        <v>0</v>
      </c>
      <c r="F13" s="22"/>
      <c r="G13" s="89"/>
      <c r="H13" s="89"/>
      <c r="I13" s="89"/>
      <c r="J13" s="89"/>
      <c r="K13" s="88"/>
      <c r="L13" s="31">
        <f t="shared" si="1"/>
        <v>0</v>
      </c>
      <c r="M13" s="89"/>
      <c r="N13" s="89"/>
      <c r="O13" s="89"/>
      <c r="P13" s="89"/>
      <c r="Q13" s="31">
        <f t="shared" si="2"/>
        <v>0</v>
      </c>
      <c r="R13" s="22">
        <f t="shared" si="3"/>
        <v>0</v>
      </c>
      <c r="S13" s="89"/>
      <c r="T13" s="89"/>
      <c r="U13" s="92">
        <f t="shared" si="4"/>
        <v>0</v>
      </c>
      <c r="V13" s="96"/>
      <c r="W13" s="99">
        <f>'２月'!D13</f>
        <v>2231</v>
      </c>
      <c r="X13" s="106"/>
    </row>
    <row r="14" spans="1:24" ht="22.5" customHeight="1">
      <c r="A14" s="76" t="s">
        <v>4</v>
      </c>
      <c r="B14" s="50">
        <f>SUM(D14+D15)</f>
        <v>4317</v>
      </c>
      <c r="C14" s="17" t="s">
        <v>16</v>
      </c>
      <c r="D14" s="83">
        <f t="shared" si="5"/>
        <v>2081</v>
      </c>
      <c r="E14" s="22">
        <f t="shared" si="0"/>
        <v>0</v>
      </c>
      <c r="F14" s="87" t="e">
        <f>X14+G14</f>
        <v>#REF!</v>
      </c>
      <c r="G14" s="89"/>
      <c r="H14" s="89"/>
      <c r="I14" s="89"/>
      <c r="J14" s="89"/>
      <c r="K14" s="88"/>
      <c r="L14" s="31">
        <f t="shared" si="1"/>
        <v>0</v>
      </c>
      <c r="M14" s="89"/>
      <c r="N14" s="89"/>
      <c r="O14" s="89"/>
      <c r="P14" s="89"/>
      <c r="Q14" s="31">
        <f t="shared" si="2"/>
        <v>0</v>
      </c>
      <c r="R14" s="22">
        <f t="shared" si="3"/>
        <v>0</v>
      </c>
      <c r="S14" s="89"/>
      <c r="T14" s="89"/>
      <c r="U14" s="92">
        <f t="shared" si="4"/>
        <v>0</v>
      </c>
      <c r="V14" s="96" t="s">
        <v>4</v>
      </c>
      <c r="W14" s="99">
        <f>'２月'!D14</f>
        <v>2081</v>
      </c>
      <c r="X14" s="102" t="e">
        <f>'２月'!F14:F15</f>
        <v>#REF!</v>
      </c>
    </row>
    <row r="15" spans="1:24" ht="22.5" customHeight="1">
      <c r="A15" s="76"/>
      <c r="B15" s="12"/>
      <c r="C15" s="17" t="s">
        <v>18</v>
      </c>
      <c r="D15" s="83">
        <f t="shared" si="5"/>
        <v>2236</v>
      </c>
      <c r="E15" s="22">
        <f t="shared" si="0"/>
        <v>0</v>
      </c>
      <c r="F15" s="22"/>
      <c r="G15" s="89"/>
      <c r="H15" s="89"/>
      <c r="I15" s="89"/>
      <c r="J15" s="89"/>
      <c r="K15" s="88"/>
      <c r="L15" s="31">
        <f t="shared" si="1"/>
        <v>0</v>
      </c>
      <c r="M15" s="89"/>
      <c r="N15" s="89"/>
      <c r="O15" s="89"/>
      <c r="P15" s="89"/>
      <c r="Q15" s="31">
        <f t="shared" si="2"/>
        <v>0</v>
      </c>
      <c r="R15" s="22">
        <f t="shared" si="3"/>
        <v>0</v>
      </c>
      <c r="S15" s="89"/>
      <c r="T15" s="89"/>
      <c r="U15" s="92">
        <f t="shared" si="4"/>
        <v>0</v>
      </c>
      <c r="V15" s="96"/>
      <c r="W15" s="99">
        <f>'２月'!D15</f>
        <v>2236</v>
      </c>
      <c r="X15" s="106"/>
    </row>
    <row r="16" spans="1:24" ht="22.5" customHeight="1">
      <c r="A16" s="76" t="s">
        <v>11</v>
      </c>
      <c r="B16" s="50">
        <f>SUM(D16+D17)</f>
        <v>2520</v>
      </c>
      <c r="C16" s="17" t="s">
        <v>16</v>
      </c>
      <c r="D16" s="83">
        <f t="shared" si="5"/>
        <v>1257</v>
      </c>
      <c r="E16" s="22">
        <f t="shared" si="0"/>
        <v>0</v>
      </c>
      <c r="F16" s="87" t="e">
        <f>X16+G16</f>
        <v>#REF!</v>
      </c>
      <c r="G16" s="89"/>
      <c r="H16" s="89"/>
      <c r="I16" s="89"/>
      <c r="J16" s="89"/>
      <c r="K16" s="88"/>
      <c r="L16" s="31">
        <f t="shared" si="1"/>
        <v>0</v>
      </c>
      <c r="M16" s="89"/>
      <c r="N16" s="89"/>
      <c r="O16" s="89"/>
      <c r="P16" s="89"/>
      <c r="Q16" s="31">
        <f t="shared" si="2"/>
        <v>0</v>
      </c>
      <c r="R16" s="22">
        <f t="shared" si="3"/>
        <v>0</v>
      </c>
      <c r="S16" s="89"/>
      <c r="T16" s="89"/>
      <c r="U16" s="92">
        <f t="shared" si="4"/>
        <v>0</v>
      </c>
      <c r="V16" s="96" t="s">
        <v>11</v>
      </c>
      <c r="W16" s="99">
        <f>'２月'!D16</f>
        <v>1257</v>
      </c>
      <c r="X16" s="102" t="e">
        <f>'２月'!F16:F17</f>
        <v>#REF!</v>
      </c>
    </row>
    <row r="17" spans="1:24" ht="22.5" customHeight="1">
      <c r="A17" s="76"/>
      <c r="B17" s="12"/>
      <c r="C17" s="17" t="s">
        <v>18</v>
      </c>
      <c r="D17" s="83">
        <f t="shared" si="5"/>
        <v>1263</v>
      </c>
      <c r="E17" s="22">
        <f t="shared" si="0"/>
        <v>0</v>
      </c>
      <c r="F17" s="22"/>
      <c r="G17" s="89"/>
      <c r="H17" s="89"/>
      <c r="I17" s="89"/>
      <c r="J17" s="89"/>
      <c r="K17" s="88"/>
      <c r="L17" s="31">
        <f t="shared" si="1"/>
        <v>0</v>
      </c>
      <c r="M17" s="89"/>
      <c r="N17" s="89"/>
      <c r="O17" s="89"/>
      <c r="P17" s="89"/>
      <c r="Q17" s="31">
        <f t="shared" si="2"/>
        <v>0</v>
      </c>
      <c r="R17" s="22">
        <f t="shared" si="3"/>
        <v>0</v>
      </c>
      <c r="S17" s="89"/>
      <c r="T17" s="89"/>
      <c r="U17" s="92">
        <f t="shared" si="4"/>
        <v>0</v>
      </c>
      <c r="V17" s="96"/>
      <c r="W17" s="99">
        <f>'２月'!D17</f>
        <v>1263</v>
      </c>
      <c r="X17" s="106"/>
    </row>
    <row r="18" spans="1:24" ht="22.5" customHeight="1">
      <c r="A18" s="76" t="s">
        <v>8</v>
      </c>
      <c r="B18" s="50">
        <f>SUM(D18+D19)</f>
        <v>604</v>
      </c>
      <c r="C18" s="17" t="s">
        <v>16</v>
      </c>
      <c r="D18" s="83">
        <f t="shared" si="5"/>
        <v>310</v>
      </c>
      <c r="E18" s="22">
        <f t="shared" si="0"/>
        <v>0</v>
      </c>
      <c r="F18" s="87" t="e">
        <f>X18+G18</f>
        <v>#REF!</v>
      </c>
      <c r="G18" s="89"/>
      <c r="H18" s="89"/>
      <c r="I18" s="89"/>
      <c r="J18" s="89"/>
      <c r="K18" s="88"/>
      <c r="L18" s="31">
        <f t="shared" si="1"/>
        <v>0</v>
      </c>
      <c r="M18" s="89"/>
      <c r="N18" s="89"/>
      <c r="O18" s="89"/>
      <c r="P18" s="89"/>
      <c r="Q18" s="31">
        <f t="shared" si="2"/>
        <v>0</v>
      </c>
      <c r="R18" s="22">
        <f t="shared" si="3"/>
        <v>0</v>
      </c>
      <c r="S18" s="89"/>
      <c r="T18" s="89"/>
      <c r="U18" s="92">
        <f t="shared" si="4"/>
        <v>0</v>
      </c>
      <c r="V18" s="96" t="s">
        <v>8</v>
      </c>
      <c r="W18" s="99">
        <f>'２月'!D18</f>
        <v>310</v>
      </c>
      <c r="X18" s="102" t="e">
        <f>'２月'!F18:F19</f>
        <v>#REF!</v>
      </c>
    </row>
    <row r="19" spans="1:24" ht="22.5" customHeight="1">
      <c r="A19" s="76"/>
      <c r="B19" s="12"/>
      <c r="C19" s="17" t="s">
        <v>18</v>
      </c>
      <c r="D19" s="83">
        <f t="shared" si="5"/>
        <v>294</v>
      </c>
      <c r="E19" s="22">
        <f t="shared" si="0"/>
        <v>0</v>
      </c>
      <c r="F19" s="22"/>
      <c r="G19" s="89"/>
      <c r="H19" s="89"/>
      <c r="I19" s="89"/>
      <c r="J19" s="89"/>
      <c r="K19" s="88"/>
      <c r="L19" s="31">
        <f t="shared" si="1"/>
        <v>0</v>
      </c>
      <c r="M19" s="89"/>
      <c r="N19" s="89"/>
      <c r="O19" s="89"/>
      <c r="P19" s="89"/>
      <c r="Q19" s="31">
        <f t="shared" si="2"/>
        <v>0</v>
      </c>
      <c r="R19" s="22">
        <f t="shared" si="3"/>
        <v>0</v>
      </c>
      <c r="S19" s="89"/>
      <c r="T19" s="89"/>
      <c r="U19" s="92">
        <f t="shared" si="4"/>
        <v>0</v>
      </c>
      <c r="V19" s="96"/>
      <c r="W19" s="99">
        <f>'２月'!D19</f>
        <v>294</v>
      </c>
      <c r="X19" s="106"/>
    </row>
    <row r="20" spans="1:24" ht="22.5" customHeight="1">
      <c r="A20" s="76" t="s">
        <v>12</v>
      </c>
      <c r="B20" s="50">
        <f>SUM(D20+D21)</f>
        <v>689</v>
      </c>
      <c r="C20" s="17" t="s">
        <v>16</v>
      </c>
      <c r="D20" s="83">
        <f t="shared" si="5"/>
        <v>314</v>
      </c>
      <c r="E20" s="22">
        <f t="shared" si="0"/>
        <v>0</v>
      </c>
      <c r="F20" s="87" t="e">
        <f>X20+G20</f>
        <v>#REF!</v>
      </c>
      <c r="G20" s="89"/>
      <c r="H20" s="89"/>
      <c r="I20" s="89"/>
      <c r="J20" s="89"/>
      <c r="K20" s="88"/>
      <c r="L20" s="31">
        <f t="shared" si="1"/>
        <v>0</v>
      </c>
      <c r="M20" s="89"/>
      <c r="N20" s="89"/>
      <c r="O20" s="89"/>
      <c r="P20" s="89"/>
      <c r="Q20" s="31">
        <f t="shared" si="2"/>
        <v>0</v>
      </c>
      <c r="R20" s="22">
        <f t="shared" si="3"/>
        <v>0</v>
      </c>
      <c r="S20" s="89"/>
      <c r="T20" s="89"/>
      <c r="U20" s="92">
        <f t="shared" si="4"/>
        <v>0</v>
      </c>
      <c r="V20" s="96" t="s">
        <v>12</v>
      </c>
      <c r="W20" s="99">
        <f>'２月'!D20</f>
        <v>314</v>
      </c>
      <c r="X20" s="102" t="e">
        <f>'２月'!F20:F21</f>
        <v>#REF!</v>
      </c>
    </row>
    <row r="21" spans="1:24" ht="22.5" customHeight="1">
      <c r="A21" s="76"/>
      <c r="B21" s="12"/>
      <c r="C21" s="17" t="s">
        <v>18</v>
      </c>
      <c r="D21" s="83">
        <f t="shared" si="5"/>
        <v>375</v>
      </c>
      <c r="E21" s="22">
        <f t="shared" si="0"/>
        <v>0</v>
      </c>
      <c r="F21" s="22"/>
      <c r="G21" s="89"/>
      <c r="H21" s="89"/>
      <c r="I21" s="89"/>
      <c r="J21" s="89"/>
      <c r="K21" s="88"/>
      <c r="L21" s="31">
        <f t="shared" si="1"/>
        <v>0</v>
      </c>
      <c r="M21" s="89"/>
      <c r="N21" s="89"/>
      <c r="O21" s="89"/>
      <c r="P21" s="89"/>
      <c r="Q21" s="31">
        <f t="shared" si="2"/>
        <v>0</v>
      </c>
      <c r="R21" s="22">
        <f t="shared" si="3"/>
        <v>0</v>
      </c>
      <c r="S21" s="89"/>
      <c r="T21" s="89"/>
      <c r="U21" s="92">
        <f t="shared" si="4"/>
        <v>0</v>
      </c>
      <c r="V21" s="96"/>
      <c r="W21" s="99">
        <f>'２月'!D21</f>
        <v>375</v>
      </c>
      <c r="X21" s="106"/>
    </row>
    <row r="22" spans="1:24" ht="22.5" customHeight="1">
      <c r="A22" s="76" t="s">
        <v>13</v>
      </c>
      <c r="B22" s="50">
        <f>SUM(D22+D23)</f>
        <v>3532</v>
      </c>
      <c r="C22" s="17" t="s">
        <v>16</v>
      </c>
      <c r="D22" s="83">
        <f t="shared" si="5"/>
        <v>1615</v>
      </c>
      <c r="E22" s="22">
        <f t="shared" si="0"/>
        <v>0</v>
      </c>
      <c r="F22" s="87" t="e">
        <f>X22+G22</f>
        <v>#REF!</v>
      </c>
      <c r="G22" s="89"/>
      <c r="H22" s="89"/>
      <c r="I22" s="89"/>
      <c r="J22" s="89"/>
      <c r="K22" s="88"/>
      <c r="L22" s="31">
        <f t="shared" si="1"/>
        <v>0</v>
      </c>
      <c r="M22" s="89"/>
      <c r="N22" s="89"/>
      <c r="O22" s="89"/>
      <c r="P22" s="89"/>
      <c r="Q22" s="31">
        <f t="shared" si="2"/>
        <v>0</v>
      </c>
      <c r="R22" s="22">
        <f t="shared" si="3"/>
        <v>0</v>
      </c>
      <c r="S22" s="89"/>
      <c r="T22" s="89"/>
      <c r="U22" s="92">
        <f t="shared" si="4"/>
        <v>0</v>
      </c>
      <c r="V22" s="96" t="s">
        <v>13</v>
      </c>
      <c r="W22" s="99">
        <f>'２月'!D22</f>
        <v>1615</v>
      </c>
      <c r="X22" s="102" t="e">
        <f>'２月'!F22:F23</f>
        <v>#REF!</v>
      </c>
    </row>
    <row r="23" spans="1:24" ht="22.5" customHeight="1">
      <c r="A23" s="76"/>
      <c r="B23" s="12"/>
      <c r="C23" s="17" t="s">
        <v>18</v>
      </c>
      <c r="D23" s="83">
        <f t="shared" si="5"/>
        <v>1917</v>
      </c>
      <c r="E23" s="22">
        <f t="shared" si="0"/>
        <v>0</v>
      </c>
      <c r="F23" s="22"/>
      <c r="G23" s="89"/>
      <c r="H23" s="89"/>
      <c r="I23" s="89"/>
      <c r="J23" s="89"/>
      <c r="K23" s="88"/>
      <c r="L23" s="31">
        <f t="shared" si="1"/>
        <v>0</v>
      </c>
      <c r="M23" s="89"/>
      <c r="N23" s="89"/>
      <c r="O23" s="89"/>
      <c r="P23" s="89"/>
      <c r="Q23" s="31">
        <f t="shared" si="2"/>
        <v>0</v>
      </c>
      <c r="R23" s="22">
        <f t="shared" si="3"/>
        <v>0</v>
      </c>
      <c r="S23" s="89"/>
      <c r="T23" s="89"/>
      <c r="U23" s="92">
        <f t="shared" si="4"/>
        <v>0</v>
      </c>
      <c r="V23" s="96"/>
      <c r="W23" s="99">
        <f>'２月'!D23</f>
        <v>1917</v>
      </c>
      <c r="X23" s="106"/>
    </row>
    <row r="24" spans="1:24" ht="22.5" customHeight="1">
      <c r="A24" s="76" t="s">
        <v>15</v>
      </c>
      <c r="B24" s="50">
        <f>SUM(D24+D25)</f>
        <v>7771</v>
      </c>
      <c r="C24" s="17" t="s">
        <v>16</v>
      </c>
      <c r="D24" s="83">
        <f t="shared" si="5"/>
        <v>3729</v>
      </c>
      <c r="E24" s="22">
        <f t="shared" si="0"/>
        <v>0</v>
      </c>
      <c r="F24" s="87" t="e">
        <f>X24+G24</f>
        <v>#REF!</v>
      </c>
      <c r="G24" s="89"/>
      <c r="H24" s="89"/>
      <c r="I24" s="89"/>
      <c r="J24" s="89"/>
      <c r="K24" s="88"/>
      <c r="L24" s="31">
        <f t="shared" si="1"/>
        <v>0</v>
      </c>
      <c r="M24" s="89"/>
      <c r="N24" s="89"/>
      <c r="O24" s="89"/>
      <c r="P24" s="89"/>
      <c r="Q24" s="31">
        <f t="shared" si="2"/>
        <v>0</v>
      </c>
      <c r="R24" s="22">
        <f t="shared" si="3"/>
        <v>0</v>
      </c>
      <c r="S24" s="89"/>
      <c r="T24" s="89"/>
      <c r="U24" s="92">
        <f t="shared" si="4"/>
        <v>0</v>
      </c>
      <c r="V24" s="96" t="s">
        <v>15</v>
      </c>
      <c r="W24" s="99">
        <f>'２月'!D24</f>
        <v>3729</v>
      </c>
      <c r="X24" s="106" t="e">
        <f>'２月'!F24:F25</f>
        <v>#REF!</v>
      </c>
    </row>
    <row r="25" spans="1:24" ht="22.5" customHeight="1">
      <c r="A25" s="77"/>
      <c r="B25" s="78"/>
      <c r="C25" s="81" t="s">
        <v>18</v>
      </c>
      <c r="D25" s="84">
        <f t="shared" si="5"/>
        <v>4042</v>
      </c>
      <c r="E25" s="85">
        <f t="shared" si="0"/>
        <v>0</v>
      </c>
      <c r="F25" s="85"/>
      <c r="G25" s="90"/>
      <c r="H25" s="90"/>
      <c r="I25" s="90"/>
      <c r="J25" s="90"/>
      <c r="K25" s="104"/>
      <c r="L25" s="91">
        <f t="shared" si="1"/>
        <v>0</v>
      </c>
      <c r="M25" s="90"/>
      <c r="N25" s="90"/>
      <c r="O25" s="90"/>
      <c r="P25" s="90"/>
      <c r="Q25" s="91">
        <f t="shared" si="2"/>
        <v>0</v>
      </c>
      <c r="R25" s="85">
        <f t="shared" si="3"/>
        <v>0</v>
      </c>
      <c r="S25" s="90"/>
      <c r="T25" s="90"/>
      <c r="U25" s="93">
        <f t="shared" si="4"/>
        <v>0</v>
      </c>
      <c r="V25" s="97"/>
      <c r="W25" s="100">
        <f>'２月'!D25</f>
        <v>4042</v>
      </c>
      <c r="X25" s="108"/>
    </row>
    <row r="26" spans="1:24" ht="22.5" customHeight="1">
      <c r="B26" s="79"/>
      <c r="C26" s="79"/>
      <c r="D26" s="79"/>
      <c r="E26" s="79"/>
      <c r="F26" s="79"/>
      <c r="G26" s="79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X9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6" t="s">
        <v>25</v>
      </c>
      <c r="C1" s="6"/>
      <c r="D1" s="6"/>
      <c r="E1" s="6"/>
      <c r="F1" s="27"/>
      <c r="G1" s="27"/>
    </row>
    <row r="2" spans="1:24" ht="22.5" customHeight="1">
      <c r="B2" s="7" t="s">
        <v>3</v>
      </c>
      <c r="C2" s="7"/>
      <c r="D2" s="7"/>
      <c r="E2" s="7"/>
      <c r="F2" s="26"/>
      <c r="G2" s="26"/>
      <c r="K2" s="35" t="s">
        <v>39</v>
      </c>
      <c r="L2" s="35"/>
      <c r="M2" s="35"/>
      <c r="O2" s="35" t="s">
        <v>26</v>
      </c>
      <c r="P2" s="35"/>
      <c r="Q2" s="35"/>
      <c r="R2" s="35"/>
      <c r="S2" s="36">
        <v>2.1633927720034327</v>
      </c>
      <c r="T2" t="s">
        <v>27</v>
      </c>
      <c r="V2" t="s">
        <v>30</v>
      </c>
    </row>
    <row r="3" spans="1:24" ht="22.5" customHeight="1">
      <c r="A3" s="1"/>
      <c r="B3" s="8" t="s">
        <v>31</v>
      </c>
      <c r="C3" s="13" t="s">
        <v>32</v>
      </c>
      <c r="D3" s="18"/>
      <c r="E3" s="23" t="s">
        <v>37</v>
      </c>
      <c r="F3" s="28" t="s">
        <v>29</v>
      </c>
      <c r="G3" s="28" t="s">
        <v>38</v>
      </c>
      <c r="H3" s="32" t="s">
        <v>35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 t="s">
        <v>36</v>
      </c>
      <c r="T3" s="32"/>
      <c r="U3" s="37"/>
      <c r="V3" s="42"/>
      <c r="W3" s="47" t="s">
        <v>1</v>
      </c>
      <c r="X3" s="51"/>
    </row>
    <row r="4" spans="1:24" ht="22.5" customHeight="1">
      <c r="A4" s="2"/>
      <c r="B4" s="9"/>
      <c r="C4" s="14"/>
      <c r="D4" s="19"/>
      <c r="E4" s="24"/>
      <c r="F4" s="29"/>
      <c r="G4" s="29"/>
      <c r="H4" s="33" t="s">
        <v>34</v>
      </c>
      <c r="I4" s="33"/>
      <c r="J4" s="33"/>
      <c r="K4" s="33"/>
      <c r="L4" s="33" t="s">
        <v>14</v>
      </c>
      <c r="M4" s="33" t="s">
        <v>33</v>
      </c>
      <c r="N4" s="33"/>
      <c r="O4" s="33"/>
      <c r="P4" s="33"/>
      <c r="Q4" s="33" t="s">
        <v>14</v>
      </c>
      <c r="R4" s="24" t="s">
        <v>17</v>
      </c>
      <c r="S4" s="33" t="s">
        <v>22</v>
      </c>
      <c r="T4" s="33" t="s">
        <v>24</v>
      </c>
      <c r="U4" s="38" t="s">
        <v>9</v>
      </c>
      <c r="V4" s="43"/>
      <c r="W4" s="48" t="s">
        <v>31</v>
      </c>
      <c r="X4" s="52" t="s">
        <v>29</v>
      </c>
    </row>
    <row r="5" spans="1:24" ht="22.5" customHeight="1">
      <c r="A5" s="3"/>
      <c r="B5" s="10"/>
      <c r="C5" s="15"/>
      <c r="D5" s="20"/>
      <c r="E5" s="25"/>
      <c r="F5" s="30"/>
      <c r="G5" s="30"/>
      <c r="H5" s="34" t="s">
        <v>19</v>
      </c>
      <c r="I5" s="34" t="s">
        <v>20</v>
      </c>
      <c r="J5" s="34" t="s">
        <v>21</v>
      </c>
      <c r="K5" s="34" t="s">
        <v>10</v>
      </c>
      <c r="L5" s="34"/>
      <c r="M5" s="34" t="s">
        <v>19</v>
      </c>
      <c r="N5" s="34" t="s">
        <v>20</v>
      </c>
      <c r="O5" s="34" t="s">
        <v>21</v>
      </c>
      <c r="P5" s="34" t="s">
        <v>10</v>
      </c>
      <c r="Q5" s="34"/>
      <c r="R5" s="34"/>
      <c r="S5" s="34"/>
      <c r="T5" s="34"/>
      <c r="U5" s="39"/>
      <c r="V5" s="44"/>
      <c r="W5" s="49"/>
      <c r="X5" s="53"/>
    </row>
    <row r="6" spans="1:24" ht="22.5" customHeight="1">
      <c r="A6" s="4" t="s">
        <v>0</v>
      </c>
      <c r="B6" s="11">
        <f>SUM(D6:D7)</f>
        <v>45225</v>
      </c>
      <c r="C6" s="16" t="s">
        <v>16</v>
      </c>
      <c r="D6" s="21">
        <f>W6+E6</f>
        <v>21312</v>
      </c>
      <c r="E6" s="22">
        <v>-24</v>
      </c>
      <c r="F6" s="56">
        <f>X6+G6</f>
        <v>20718</v>
      </c>
      <c r="G6" s="56">
        <v>43</v>
      </c>
      <c r="H6" s="21">
        <v>93</v>
      </c>
      <c r="I6" s="21">
        <v>72</v>
      </c>
      <c r="J6" s="21">
        <v>68</v>
      </c>
      <c r="K6" s="21">
        <v>1</v>
      </c>
      <c r="L6" s="21">
        <v>141</v>
      </c>
      <c r="M6" s="21">
        <v>93</v>
      </c>
      <c r="N6" s="21">
        <v>70</v>
      </c>
      <c r="O6" s="21">
        <v>71</v>
      </c>
      <c r="P6" s="21">
        <v>0</v>
      </c>
      <c r="Q6" s="21">
        <v>141</v>
      </c>
      <c r="R6" s="21">
        <v>0</v>
      </c>
      <c r="S6" s="21">
        <v>6</v>
      </c>
      <c r="T6" s="21">
        <v>30</v>
      </c>
      <c r="U6" s="40">
        <v>-24</v>
      </c>
      <c r="V6" s="58" t="s">
        <v>0</v>
      </c>
      <c r="W6" s="60">
        <v>21336</v>
      </c>
      <c r="X6" s="54">
        <v>20675</v>
      </c>
    </row>
    <row r="7" spans="1:24" ht="22.5" customHeight="1">
      <c r="A7" s="5"/>
      <c r="B7" s="12"/>
      <c r="C7" s="17" t="s">
        <v>18</v>
      </c>
      <c r="D7" s="22">
        <f>W7+E7</f>
        <v>23913</v>
      </c>
      <c r="E7" s="22">
        <v>-33</v>
      </c>
      <c r="F7" s="57"/>
      <c r="G7" s="57"/>
      <c r="H7" s="31">
        <v>79</v>
      </c>
      <c r="I7" s="31">
        <v>46</v>
      </c>
      <c r="J7" s="31">
        <v>66</v>
      </c>
      <c r="K7" s="31">
        <v>1</v>
      </c>
      <c r="L7" s="22">
        <v>113</v>
      </c>
      <c r="M7" s="31">
        <v>79</v>
      </c>
      <c r="N7" s="31">
        <v>71</v>
      </c>
      <c r="O7" s="31">
        <v>48</v>
      </c>
      <c r="P7" s="31">
        <v>0</v>
      </c>
      <c r="Q7" s="31">
        <v>119</v>
      </c>
      <c r="R7" s="22">
        <v>-6</v>
      </c>
      <c r="S7" s="22">
        <v>8</v>
      </c>
      <c r="T7" s="22">
        <v>35</v>
      </c>
      <c r="U7" s="41">
        <v>-27</v>
      </c>
      <c r="V7" s="59"/>
      <c r="W7" s="61">
        <v>23946</v>
      </c>
      <c r="X7" s="55"/>
    </row>
    <row r="8" spans="1:24" ht="22.5" customHeight="1">
      <c r="B8" t="s">
        <v>49</v>
      </c>
    </row>
    <row r="9" spans="1:24" ht="22.5" customHeight="1">
      <c r="B9" t="s">
        <v>23</v>
      </c>
    </row>
  </sheetData>
  <mergeCells count="30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</mergeCells>
  <phoneticPr fontId="2"/>
  <pageMargins left="0.69" right="0.28000000000000003" top="0.51" bottom="0.45" header="0.31496062992125984" footer="0.31496062992125984"/>
  <pageSetup paperSize="9" scale="88" fitToWidth="1" fitToHeight="1" orientation="landscape" usePrinterDefaults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X9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6" t="s">
        <v>25</v>
      </c>
      <c r="C1" s="6"/>
      <c r="D1" s="6"/>
      <c r="E1" s="6"/>
      <c r="F1" s="27"/>
      <c r="G1" s="27"/>
    </row>
    <row r="2" spans="1:24" ht="22.5" customHeight="1">
      <c r="B2" s="7" t="s">
        <v>48</v>
      </c>
      <c r="C2" s="7"/>
      <c r="D2" s="7"/>
      <c r="E2" s="7"/>
      <c r="F2" s="26"/>
      <c r="G2" s="26"/>
      <c r="K2" s="35" t="s">
        <v>39</v>
      </c>
      <c r="L2" s="35"/>
      <c r="M2" s="35"/>
      <c r="O2" s="35" t="s">
        <v>26</v>
      </c>
      <c r="P2" s="35"/>
      <c r="Q2" s="35"/>
      <c r="R2" s="35"/>
      <c r="S2" s="36">
        <v>2.1626431297709923</v>
      </c>
      <c r="T2" t="s">
        <v>27</v>
      </c>
      <c r="V2" t="s">
        <v>30</v>
      </c>
    </row>
    <row r="3" spans="1:24" ht="22.5" customHeight="1">
      <c r="A3" s="1"/>
      <c r="B3" s="8" t="s">
        <v>31</v>
      </c>
      <c r="C3" s="13" t="s">
        <v>32</v>
      </c>
      <c r="D3" s="18"/>
      <c r="E3" s="23" t="s">
        <v>37</v>
      </c>
      <c r="F3" s="28" t="s">
        <v>29</v>
      </c>
      <c r="G3" s="28" t="s">
        <v>38</v>
      </c>
      <c r="H3" s="32" t="s">
        <v>35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 t="s">
        <v>36</v>
      </c>
      <c r="T3" s="32"/>
      <c r="U3" s="37"/>
      <c r="V3" s="42"/>
      <c r="W3" s="47" t="s">
        <v>1</v>
      </c>
      <c r="X3" s="51"/>
    </row>
    <row r="4" spans="1:24" ht="22.5" customHeight="1">
      <c r="A4" s="2"/>
      <c r="B4" s="9"/>
      <c r="C4" s="14"/>
      <c r="D4" s="19"/>
      <c r="E4" s="24"/>
      <c r="F4" s="29"/>
      <c r="G4" s="29"/>
      <c r="H4" s="33" t="s">
        <v>34</v>
      </c>
      <c r="I4" s="33"/>
      <c r="J4" s="33"/>
      <c r="K4" s="33"/>
      <c r="L4" s="33" t="s">
        <v>14</v>
      </c>
      <c r="M4" s="33" t="s">
        <v>33</v>
      </c>
      <c r="N4" s="33"/>
      <c r="O4" s="33"/>
      <c r="P4" s="33"/>
      <c r="Q4" s="33" t="s">
        <v>14</v>
      </c>
      <c r="R4" s="24" t="s">
        <v>17</v>
      </c>
      <c r="S4" s="33" t="s">
        <v>22</v>
      </c>
      <c r="T4" s="33" t="s">
        <v>24</v>
      </c>
      <c r="U4" s="38" t="s">
        <v>9</v>
      </c>
      <c r="V4" s="43"/>
      <c r="W4" s="48" t="s">
        <v>31</v>
      </c>
      <c r="X4" s="52" t="s">
        <v>29</v>
      </c>
    </row>
    <row r="5" spans="1:24" ht="22.5" customHeight="1">
      <c r="A5" s="3"/>
      <c r="B5" s="10"/>
      <c r="C5" s="15"/>
      <c r="D5" s="20"/>
      <c r="E5" s="25"/>
      <c r="F5" s="30"/>
      <c r="G5" s="30"/>
      <c r="H5" s="34" t="s">
        <v>19</v>
      </c>
      <c r="I5" s="34" t="s">
        <v>20</v>
      </c>
      <c r="J5" s="34" t="s">
        <v>21</v>
      </c>
      <c r="K5" s="34" t="s">
        <v>10</v>
      </c>
      <c r="L5" s="34"/>
      <c r="M5" s="34" t="s">
        <v>19</v>
      </c>
      <c r="N5" s="34" t="s">
        <v>20</v>
      </c>
      <c r="O5" s="34" t="s">
        <v>21</v>
      </c>
      <c r="P5" s="34" t="s">
        <v>10</v>
      </c>
      <c r="Q5" s="34"/>
      <c r="R5" s="34"/>
      <c r="S5" s="34"/>
      <c r="T5" s="34"/>
      <c r="U5" s="39"/>
      <c r="V5" s="44"/>
      <c r="W5" s="49"/>
      <c r="X5" s="53"/>
    </row>
    <row r="6" spans="1:24" ht="22.5" customHeight="1">
      <c r="A6" s="4" t="s">
        <v>0</v>
      </c>
      <c r="B6" s="62">
        <f>SUM(D6:D7)</f>
        <v>45179</v>
      </c>
      <c r="C6" s="64" t="s">
        <v>16</v>
      </c>
      <c r="D6" s="21">
        <f>W6+E6</f>
        <v>21296</v>
      </c>
      <c r="E6" s="21">
        <v>-16</v>
      </c>
      <c r="F6" s="66">
        <f>X6+G6</f>
        <v>20704</v>
      </c>
      <c r="G6" s="66">
        <v>-14</v>
      </c>
      <c r="H6" s="21">
        <v>70</v>
      </c>
      <c r="I6" s="21">
        <v>22</v>
      </c>
      <c r="J6" s="21">
        <v>32</v>
      </c>
      <c r="K6" s="21">
        <v>0</v>
      </c>
      <c r="L6" s="21">
        <v>54</v>
      </c>
      <c r="M6" s="21">
        <v>70</v>
      </c>
      <c r="N6" s="21">
        <v>20</v>
      </c>
      <c r="O6" s="21">
        <v>28</v>
      </c>
      <c r="P6" s="21">
        <v>0</v>
      </c>
      <c r="Q6" s="21">
        <v>48</v>
      </c>
      <c r="R6" s="21">
        <v>6</v>
      </c>
      <c r="S6" s="21">
        <v>7</v>
      </c>
      <c r="T6" s="21">
        <v>29</v>
      </c>
      <c r="U6" s="40">
        <v>-22</v>
      </c>
      <c r="V6" s="69" t="s">
        <v>0</v>
      </c>
      <c r="W6" s="71">
        <v>21312</v>
      </c>
      <c r="X6" s="73">
        <v>20718</v>
      </c>
    </row>
    <row r="7" spans="1:24" ht="22.5" customHeight="1">
      <c r="A7" s="5"/>
      <c r="B7" s="63"/>
      <c r="C7" s="65" t="s">
        <v>18</v>
      </c>
      <c r="D7" s="31">
        <f>W7+E7</f>
        <v>23883</v>
      </c>
      <c r="E7" s="31">
        <v>-30</v>
      </c>
      <c r="F7" s="67"/>
      <c r="G7" s="67"/>
      <c r="H7" s="31">
        <v>81</v>
      </c>
      <c r="I7" s="31">
        <v>21</v>
      </c>
      <c r="J7" s="31">
        <v>21</v>
      </c>
      <c r="K7" s="31">
        <v>0</v>
      </c>
      <c r="L7" s="31">
        <v>42</v>
      </c>
      <c r="M7" s="31">
        <v>81</v>
      </c>
      <c r="N7" s="31">
        <v>17</v>
      </c>
      <c r="O7" s="31">
        <v>29</v>
      </c>
      <c r="P7" s="31">
        <v>1</v>
      </c>
      <c r="Q7" s="31">
        <v>47</v>
      </c>
      <c r="R7" s="31">
        <v>-5</v>
      </c>
      <c r="S7" s="31">
        <v>3</v>
      </c>
      <c r="T7" s="31">
        <v>28</v>
      </c>
      <c r="U7" s="68">
        <v>-25</v>
      </c>
      <c r="V7" s="70"/>
      <c r="W7" s="72">
        <v>23913</v>
      </c>
      <c r="X7" s="74"/>
    </row>
    <row r="8" spans="1:24" ht="22.5" customHeight="1">
      <c r="B8" t="s">
        <v>49</v>
      </c>
    </row>
    <row r="9" spans="1:24" ht="22.5" customHeight="1">
      <c r="B9" t="s">
        <v>23</v>
      </c>
    </row>
  </sheetData>
  <mergeCells count="30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</mergeCells>
  <phoneticPr fontId="2"/>
  <pageMargins left="0.69" right="0.28000000000000003" top="0.51" bottom="0.45" header="0.31496062992125984" footer="0.31496062992125984"/>
  <pageSetup paperSize="9" scale="88" fitToWidth="1" fitToHeight="1" orientation="landscape" usePrinterDefaults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7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6" t="s">
        <v>25</v>
      </c>
      <c r="C1" s="6"/>
      <c r="D1" s="6"/>
      <c r="E1" s="6"/>
      <c r="F1" s="27"/>
      <c r="G1" s="27"/>
    </row>
    <row r="2" spans="1:24" ht="22.5" customHeight="1">
      <c r="B2" s="7" t="s">
        <v>47</v>
      </c>
      <c r="C2" s="7"/>
      <c r="D2" s="7"/>
      <c r="E2" s="7"/>
      <c r="F2" s="26"/>
      <c r="G2" s="26"/>
      <c r="K2" s="35" t="s">
        <v>39</v>
      </c>
      <c r="L2" s="35"/>
      <c r="M2" s="35"/>
      <c r="O2" s="35" t="s">
        <v>26</v>
      </c>
      <c r="P2" s="35"/>
      <c r="Q2" s="35"/>
      <c r="R2" s="35"/>
      <c r="S2" s="36" t="e">
        <f>B6/F6</f>
        <v>#REF!</v>
      </c>
      <c r="T2" t="s">
        <v>27</v>
      </c>
      <c r="V2" t="s">
        <v>30</v>
      </c>
    </row>
    <row r="3" spans="1:24" ht="22.5" customHeight="1">
      <c r="A3" s="1"/>
      <c r="B3" s="8" t="s">
        <v>31</v>
      </c>
      <c r="C3" s="13" t="s">
        <v>32</v>
      </c>
      <c r="D3" s="18"/>
      <c r="E3" s="23" t="s">
        <v>37</v>
      </c>
      <c r="F3" s="28" t="s">
        <v>29</v>
      </c>
      <c r="G3" s="28" t="s">
        <v>38</v>
      </c>
      <c r="H3" s="32" t="s">
        <v>35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 t="s">
        <v>36</v>
      </c>
      <c r="T3" s="32"/>
      <c r="U3" s="37"/>
      <c r="V3" s="42"/>
      <c r="W3" s="47" t="s">
        <v>1</v>
      </c>
      <c r="X3" s="51"/>
    </row>
    <row r="4" spans="1:24" ht="22.5" customHeight="1">
      <c r="A4" s="2"/>
      <c r="B4" s="9"/>
      <c r="C4" s="14"/>
      <c r="D4" s="19"/>
      <c r="E4" s="24"/>
      <c r="F4" s="29"/>
      <c r="G4" s="29"/>
      <c r="H4" s="33" t="s">
        <v>34</v>
      </c>
      <c r="I4" s="33"/>
      <c r="J4" s="33"/>
      <c r="K4" s="33"/>
      <c r="L4" s="33" t="s">
        <v>14</v>
      </c>
      <c r="M4" s="33" t="s">
        <v>33</v>
      </c>
      <c r="N4" s="33"/>
      <c r="O4" s="33"/>
      <c r="P4" s="33"/>
      <c r="Q4" s="33" t="s">
        <v>14</v>
      </c>
      <c r="R4" s="24" t="s">
        <v>17</v>
      </c>
      <c r="S4" s="33" t="s">
        <v>22</v>
      </c>
      <c r="T4" s="33" t="s">
        <v>24</v>
      </c>
      <c r="U4" s="38" t="s">
        <v>9</v>
      </c>
      <c r="V4" s="43"/>
      <c r="W4" s="48" t="s">
        <v>31</v>
      </c>
      <c r="X4" s="52" t="s">
        <v>29</v>
      </c>
    </row>
    <row r="5" spans="1:24" ht="22.5" customHeight="1">
      <c r="A5" s="3"/>
      <c r="B5" s="10"/>
      <c r="C5" s="15"/>
      <c r="D5" s="20"/>
      <c r="E5" s="25"/>
      <c r="F5" s="30"/>
      <c r="G5" s="30"/>
      <c r="H5" s="34" t="s">
        <v>19</v>
      </c>
      <c r="I5" s="34" t="s">
        <v>20</v>
      </c>
      <c r="J5" s="34" t="s">
        <v>21</v>
      </c>
      <c r="K5" s="34" t="s">
        <v>10</v>
      </c>
      <c r="L5" s="34"/>
      <c r="M5" s="34" t="s">
        <v>19</v>
      </c>
      <c r="N5" s="34" t="s">
        <v>20</v>
      </c>
      <c r="O5" s="34" t="s">
        <v>21</v>
      </c>
      <c r="P5" s="34" t="s">
        <v>10</v>
      </c>
      <c r="Q5" s="34"/>
      <c r="R5" s="34"/>
      <c r="S5" s="34"/>
      <c r="T5" s="34"/>
      <c r="U5" s="39"/>
      <c r="V5" s="44"/>
      <c r="W5" s="49"/>
      <c r="X5" s="53"/>
    </row>
    <row r="6" spans="1:24" ht="22.5" customHeight="1">
      <c r="A6" s="4" t="s">
        <v>0</v>
      </c>
      <c r="B6" s="11" t="e">
        <f>SUM(D6+D7)</f>
        <v>#REF!</v>
      </c>
      <c r="C6" s="16" t="s">
        <v>16</v>
      </c>
      <c r="D6" s="21" t="e">
        <f>SUMIF(C8:C25,"男",D8:D25)</f>
        <v>#REF!</v>
      </c>
      <c r="E6" s="22">
        <f t="shared" ref="E6:E25" si="0">SUM(H6:K6,S6)-SUM(M6:P6,T6)</f>
        <v>0</v>
      </c>
      <c r="F6" s="21" t="e">
        <f>X6+G6</f>
        <v>#REF!</v>
      </c>
      <c r="G6" s="21">
        <f>SUM(G8:G25)</f>
        <v>0</v>
      </c>
      <c r="H6" s="21">
        <f>SUMIF(C8:C25,"男",H8:H25)</f>
        <v>0</v>
      </c>
      <c r="I6" s="21">
        <f>SUMIF(C8:C25,"男",I8:I25)</f>
        <v>0</v>
      </c>
      <c r="J6" s="21">
        <f>SUMIF(C8:C25,"男",J8:J25)</f>
        <v>0</v>
      </c>
      <c r="K6" s="21">
        <f>SUMIF(C8:C25,"男",K8:K25)</f>
        <v>0</v>
      </c>
      <c r="L6" s="21">
        <f t="shared" ref="L6:L25" si="1">SUM(I6:K6)</f>
        <v>0</v>
      </c>
      <c r="M6" s="21">
        <f>SUMIF(C8:C25,"男",M8:M25)</f>
        <v>0</v>
      </c>
      <c r="N6" s="21">
        <f>SUMIF(C8:C25,"男",N8:N25)</f>
        <v>0</v>
      </c>
      <c r="O6" s="21">
        <f>SUMIF(C8:C25,"男",O8:O25)</f>
        <v>0</v>
      </c>
      <c r="P6" s="21">
        <f>SUMIF(C8:C25,"男",P8:P25)</f>
        <v>0</v>
      </c>
      <c r="Q6" s="21">
        <f t="shared" ref="Q6:Q25" si="2">SUM(N6:P6)</f>
        <v>0</v>
      </c>
      <c r="R6" s="21">
        <f t="shared" ref="R6:R25" si="3">SUM(L6-Q6)</f>
        <v>0</v>
      </c>
      <c r="S6" s="21">
        <f>SUMIF(C8:C25,"男",S8:S25)</f>
        <v>0</v>
      </c>
      <c r="T6" s="21">
        <f>SUMIF(C8:C25,"男",T8:T25)</f>
        <v>0</v>
      </c>
      <c r="U6" s="40">
        <f t="shared" ref="U6:U25" si="4">SUM(S6-T6)</f>
        <v>0</v>
      </c>
      <c r="V6" s="58" t="s">
        <v>0</v>
      </c>
      <c r="W6" s="60" t="e">
        <f>SUMIF(C8:C25,"男",W8:W25)</f>
        <v>#REF!</v>
      </c>
      <c r="X6" s="54" t="e">
        <f>SUM(X8:X25)</f>
        <v>#REF!</v>
      </c>
    </row>
    <row r="7" spans="1:24" ht="22.5" customHeight="1">
      <c r="A7" s="5"/>
      <c r="B7" s="12"/>
      <c r="C7" s="17" t="s">
        <v>18</v>
      </c>
      <c r="D7" s="22" t="e">
        <f>SUMIF(C8:C25,"女",D8:D25)</f>
        <v>#REF!</v>
      </c>
      <c r="E7" s="22">
        <f t="shared" si="0"/>
        <v>0</v>
      </c>
      <c r="F7" s="31"/>
      <c r="G7" s="31"/>
      <c r="H7" s="31">
        <f>SUMIF(C8:C25,"女",H8:H25)</f>
        <v>0</v>
      </c>
      <c r="I7" s="31">
        <f>SUMIF(C8:C25,"女",I8:I25)</f>
        <v>0</v>
      </c>
      <c r="J7" s="31">
        <f>SUMIF(C8:C25,"女",J8:J25)</f>
        <v>0</v>
      </c>
      <c r="K7" s="31">
        <f>SUMIF(C8:C25,"女",K8:K25)</f>
        <v>0</v>
      </c>
      <c r="L7" s="22">
        <f t="shared" si="1"/>
        <v>0</v>
      </c>
      <c r="M7" s="31">
        <f>SUMIF(C8:C25,"女",M8:M25)</f>
        <v>0</v>
      </c>
      <c r="N7" s="31">
        <f>SUMIF(C8:C25,"女",N8:N25)</f>
        <v>0</v>
      </c>
      <c r="O7" s="31">
        <f>SUMIF(C8:C25,"女",O8:O25)</f>
        <v>0</v>
      </c>
      <c r="P7" s="31">
        <f>SUMIF(C8:C25,"女",P8:P25)</f>
        <v>0</v>
      </c>
      <c r="Q7" s="31">
        <f t="shared" si="2"/>
        <v>0</v>
      </c>
      <c r="R7" s="22">
        <f t="shared" si="3"/>
        <v>0</v>
      </c>
      <c r="S7" s="22">
        <f>SUMIF(C8:C25,"女",S8:S25)</f>
        <v>0</v>
      </c>
      <c r="T7" s="22">
        <f>SUMIF(C8:C44,"女",T8:T25)</f>
        <v>0</v>
      </c>
      <c r="U7" s="41">
        <f t="shared" si="4"/>
        <v>0</v>
      </c>
      <c r="V7" s="59"/>
      <c r="W7" s="61" t="e">
        <f>SUMIF(C8:C25,"女",W8:W25)</f>
        <v>#REF!</v>
      </c>
      <c r="X7" s="55"/>
    </row>
    <row r="8" spans="1:24" ht="22.5" customHeight="1">
      <c r="A8" s="75" t="s">
        <v>2</v>
      </c>
      <c r="B8" s="50" t="e">
        <f>SUM(D8+D9)</f>
        <v>#REF!</v>
      </c>
      <c r="C8" s="80" t="s">
        <v>16</v>
      </c>
      <c r="D8" s="83" t="e">
        <f t="shared" ref="D8:D25" si="5">E8+W8</f>
        <v>#REF!</v>
      </c>
      <c r="E8" s="22">
        <f t="shared" si="0"/>
        <v>0</v>
      </c>
      <c r="F8" s="86" t="e">
        <f>X8+G8</f>
        <v>#REF!</v>
      </c>
      <c r="G8" s="88"/>
      <c r="H8" s="88"/>
      <c r="I8" s="88"/>
      <c r="J8" s="88"/>
      <c r="K8" s="88"/>
      <c r="L8" s="22">
        <f t="shared" si="1"/>
        <v>0</v>
      </c>
      <c r="M8" s="88"/>
      <c r="N8" s="88"/>
      <c r="O8" s="88"/>
      <c r="P8" s="88"/>
      <c r="Q8" s="22">
        <f t="shared" si="2"/>
        <v>0</v>
      </c>
      <c r="R8" s="22">
        <f t="shared" si="3"/>
        <v>0</v>
      </c>
      <c r="S8" s="88"/>
      <c r="T8" s="88"/>
      <c r="U8" s="92">
        <f t="shared" si="4"/>
        <v>0</v>
      </c>
      <c r="V8" s="94" t="s">
        <v>2</v>
      </c>
      <c r="W8" s="98" t="e">
        <f>#REF!</f>
        <v>#REF!</v>
      </c>
      <c r="X8" s="101" t="e">
        <f>#REF!</f>
        <v>#REF!</v>
      </c>
    </row>
    <row r="9" spans="1:24" ht="22.5" customHeight="1">
      <c r="A9" s="76"/>
      <c r="B9" s="12"/>
      <c r="C9" s="17" t="s">
        <v>18</v>
      </c>
      <c r="D9" s="83" t="e">
        <f t="shared" si="5"/>
        <v>#REF!</v>
      </c>
      <c r="E9" s="22">
        <f t="shared" si="0"/>
        <v>0</v>
      </c>
      <c r="F9" s="22"/>
      <c r="G9" s="89"/>
      <c r="H9" s="89"/>
      <c r="I9" s="89"/>
      <c r="J9" s="89"/>
      <c r="K9" s="89"/>
      <c r="L9" s="31">
        <f t="shared" si="1"/>
        <v>0</v>
      </c>
      <c r="M9" s="89"/>
      <c r="N9" s="89"/>
      <c r="O9" s="89"/>
      <c r="P9" s="89"/>
      <c r="Q9" s="31">
        <f t="shared" si="2"/>
        <v>0</v>
      </c>
      <c r="R9" s="22">
        <f t="shared" si="3"/>
        <v>0</v>
      </c>
      <c r="S9" s="89"/>
      <c r="T9" s="89"/>
      <c r="U9" s="92">
        <f t="shared" si="4"/>
        <v>0</v>
      </c>
      <c r="V9" s="95"/>
      <c r="W9" s="98" t="e">
        <f>#REF!</f>
        <v>#REF!</v>
      </c>
      <c r="X9" s="102"/>
    </row>
    <row r="10" spans="1:24" ht="22.5" customHeight="1">
      <c r="A10" s="76" t="s">
        <v>5</v>
      </c>
      <c r="B10" s="50" t="e">
        <f>SUM(D10+D11)</f>
        <v>#REF!</v>
      </c>
      <c r="C10" s="17" t="s">
        <v>16</v>
      </c>
      <c r="D10" s="83" t="e">
        <f t="shared" si="5"/>
        <v>#REF!</v>
      </c>
      <c r="E10" s="22">
        <f t="shared" si="0"/>
        <v>0</v>
      </c>
      <c r="F10" s="87" t="e">
        <f>X10+G10</f>
        <v>#REF!</v>
      </c>
      <c r="G10" s="89"/>
      <c r="H10" s="89"/>
      <c r="I10" s="89"/>
      <c r="J10" s="89"/>
      <c r="K10" s="89"/>
      <c r="L10" s="31">
        <f t="shared" si="1"/>
        <v>0</v>
      </c>
      <c r="M10" s="89"/>
      <c r="N10" s="89"/>
      <c r="O10" s="89"/>
      <c r="P10" s="89"/>
      <c r="Q10" s="31">
        <f t="shared" si="2"/>
        <v>0</v>
      </c>
      <c r="R10" s="22">
        <f t="shared" si="3"/>
        <v>0</v>
      </c>
      <c r="S10" s="89"/>
      <c r="T10" s="89"/>
      <c r="U10" s="92">
        <f t="shared" si="4"/>
        <v>0</v>
      </c>
      <c r="V10" s="94" t="s">
        <v>5</v>
      </c>
      <c r="W10" s="99" t="e">
        <f>#REF!</f>
        <v>#REF!</v>
      </c>
      <c r="X10" s="101" t="e">
        <f>#REF!</f>
        <v>#REF!</v>
      </c>
    </row>
    <row r="11" spans="1:24" ht="22.5" customHeight="1">
      <c r="A11" s="76"/>
      <c r="B11" s="12"/>
      <c r="C11" s="17" t="s">
        <v>18</v>
      </c>
      <c r="D11" s="83" t="e">
        <f t="shared" si="5"/>
        <v>#REF!</v>
      </c>
      <c r="E11" s="22">
        <f t="shared" si="0"/>
        <v>0</v>
      </c>
      <c r="F11" s="22"/>
      <c r="G11" s="89"/>
      <c r="H11" s="89"/>
      <c r="I11" s="89"/>
      <c r="J11" s="89"/>
      <c r="K11" s="89"/>
      <c r="L11" s="31">
        <f t="shared" si="1"/>
        <v>0</v>
      </c>
      <c r="M11" s="89"/>
      <c r="N11" s="89"/>
      <c r="O11" s="89"/>
      <c r="P11" s="89"/>
      <c r="Q11" s="31">
        <f t="shared" si="2"/>
        <v>0</v>
      </c>
      <c r="R11" s="22">
        <f t="shared" si="3"/>
        <v>0</v>
      </c>
      <c r="S11" s="89"/>
      <c r="T11" s="89"/>
      <c r="U11" s="92">
        <f t="shared" si="4"/>
        <v>0</v>
      </c>
      <c r="V11" s="95"/>
      <c r="W11" s="99" t="e">
        <f>#REF!</f>
        <v>#REF!</v>
      </c>
      <c r="X11" s="102"/>
    </row>
    <row r="12" spans="1:24" ht="22.5" customHeight="1">
      <c r="A12" s="76" t="s">
        <v>7</v>
      </c>
      <c r="B12" s="50" t="e">
        <f>SUM(D12+D13)</f>
        <v>#REF!</v>
      </c>
      <c r="C12" s="17" t="s">
        <v>16</v>
      </c>
      <c r="D12" s="83" t="e">
        <f t="shared" si="5"/>
        <v>#REF!</v>
      </c>
      <c r="E12" s="22">
        <f t="shared" si="0"/>
        <v>0</v>
      </c>
      <c r="F12" s="87" t="e">
        <f>X12+G12</f>
        <v>#REF!</v>
      </c>
      <c r="G12" s="89"/>
      <c r="H12" s="89"/>
      <c r="I12" s="89"/>
      <c r="J12" s="89"/>
      <c r="K12" s="89"/>
      <c r="L12" s="31">
        <f t="shared" si="1"/>
        <v>0</v>
      </c>
      <c r="M12" s="89"/>
      <c r="N12" s="89"/>
      <c r="O12" s="89"/>
      <c r="P12" s="89"/>
      <c r="Q12" s="31">
        <f t="shared" si="2"/>
        <v>0</v>
      </c>
      <c r="R12" s="22">
        <f t="shared" si="3"/>
        <v>0</v>
      </c>
      <c r="S12" s="89"/>
      <c r="T12" s="89"/>
      <c r="U12" s="92">
        <f t="shared" si="4"/>
        <v>0</v>
      </c>
      <c r="V12" s="96" t="s">
        <v>7</v>
      </c>
      <c r="W12" s="99" t="e">
        <f>#REF!</f>
        <v>#REF!</v>
      </c>
      <c r="X12" s="101" t="e">
        <f>#REF!</f>
        <v>#REF!</v>
      </c>
    </row>
    <row r="13" spans="1:24" ht="22.5" customHeight="1">
      <c r="A13" s="76"/>
      <c r="B13" s="12"/>
      <c r="C13" s="17" t="s">
        <v>18</v>
      </c>
      <c r="D13" s="83" t="e">
        <f t="shared" si="5"/>
        <v>#REF!</v>
      </c>
      <c r="E13" s="22">
        <f t="shared" si="0"/>
        <v>0</v>
      </c>
      <c r="F13" s="22"/>
      <c r="G13" s="89"/>
      <c r="H13" s="89"/>
      <c r="I13" s="89"/>
      <c r="J13" s="89"/>
      <c r="K13" s="89"/>
      <c r="L13" s="31">
        <f t="shared" si="1"/>
        <v>0</v>
      </c>
      <c r="M13" s="89"/>
      <c r="N13" s="89"/>
      <c r="O13" s="89"/>
      <c r="P13" s="89"/>
      <c r="Q13" s="31">
        <f t="shared" si="2"/>
        <v>0</v>
      </c>
      <c r="R13" s="22">
        <f t="shared" si="3"/>
        <v>0</v>
      </c>
      <c r="S13" s="89"/>
      <c r="T13" s="89"/>
      <c r="U13" s="92">
        <f t="shared" si="4"/>
        <v>0</v>
      </c>
      <c r="V13" s="96"/>
      <c r="W13" s="99" t="e">
        <f>#REF!</f>
        <v>#REF!</v>
      </c>
      <c r="X13" s="102"/>
    </row>
    <row r="14" spans="1:24" ht="22.5" customHeight="1">
      <c r="A14" s="76" t="s">
        <v>4</v>
      </c>
      <c r="B14" s="50" t="e">
        <f>SUM(D14+D15)</f>
        <v>#REF!</v>
      </c>
      <c r="C14" s="17" t="s">
        <v>16</v>
      </c>
      <c r="D14" s="83" t="e">
        <f t="shared" si="5"/>
        <v>#REF!</v>
      </c>
      <c r="E14" s="22">
        <f t="shared" si="0"/>
        <v>0</v>
      </c>
      <c r="F14" s="87" t="e">
        <f>X14+G14</f>
        <v>#REF!</v>
      </c>
      <c r="G14" s="89"/>
      <c r="H14" s="89"/>
      <c r="I14" s="89"/>
      <c r="J14" s="89"/>
      <c r="K14" s="89"/>
      <c r="L14" s="31">
        <f t="shared" si="1"/>
        <v>0</v>
      </c>
      <c r="M14" s="89"/>
      <c r="N14" s="89"/>
      <c r="O14" s="89"/>
      <c r="P14" s="89"/>
      <c r="Q14" s="31">
        <f t="shared" si="2"/>
        <v>0</v>
      </c>
      <c r="R14" s="22">
        <f t="shared" si="3"/>
        <v>0</v>
      </c>
      <c r="S14" s="89"/>
      <c r="T14" s="89"/>
      <c r="U14" s="92">
        <f t="shared" si="4"/>
        <v>0</v>
      </c>
      <c r="V14" s="96" t="s">
        <v>4</v>
      </c>
      <c r="W14" s="99" t="e">
        <f>#REF!</f>
        <v>#REF!</v>
      </c>
      <c r="X14" s="101" t="e">
        <f>#REF!</f>
        <v>#REF!</v>
      </c>
    </row>
    <row r="15" spans="1:24" ht="22.5" customHeight="1">
      <c r="A15" s="76"/>
      <c r="B15" s="12"/>
      <c r="C15" s="17" t="s">
        <v>18</v>
      </c>
      <c r="D15" s="83" t="e">
        <f t="shared" si="5"/>
        <v>#REF!</v>
      </c>
      <c r="E15" s="22">
        <f t="shared" si="0"/>
        <v>0</v>
      </c>
      <c r="F15" s="22"/>
      <c r="G15" s="89"/>
      <c r="H15" s="89"/>
      <c r="I15" s="89"/>
      <c r="J15" s="89"/>
      <c r="K15" s="89"/>
      <c r="L15" s="31">
        <f t="shared" si="1"/>
        <v>0</v>
      </c>
      <c r="M15" s="89"/>
      <c r="N15" s="89"/>
      <c r="O15" s="89"/>
      <c r="P15" s="89"/>
      <c r="Q15" s="31">
        <f t="shared" si="2"/>
        <v>0</v>
      </c>
      <c r="R15" s="22">
        <f t="shared" si="3"/>
        <v>0</v>
      </c>
      <c r="S15" s="89"/>
      <c r="T15" s="89"/>
      <c r="U15" s="92">
        <f t="shared" si="4"/>
        <v>0</v>
      </c>
      <c r="V15" s="96"/>
      <c r="W15" s="99" t="e">
        <f>#REF!</f>
        <v>#REF!</v>
      </c>
      <c r="X15" s="102"/>
    </row>
    <row r="16" spans="1:24" ht="22.5" customHeight="1">
      <c r="A16" s="76" t="s">
        <v>11</v>
      </c>
      <c r="B16" s="50" t="e">
        <f>SUM(D16+D17)</f>
        <v>#REF!</v>
      </c>
      <c r="C16" s="17" t="s">
        <v>16</v>
      </c>
      <c r="D16" s="83" t="e">
        <f t="shared" si="5"/>
        <v>#REF!</v>
      </c>
      <c r="E16" s="22">
        <f t="shared" si="0"/>
        <v>0</v>
      </c>
      <c r="F16" s="87" t="e">
        <f>X16+G16</f>
        <v>#REF!</v>
      </c>
      <c r="G16" s="89"/>
      <c r="H16" s="89"/>
      <c r="I16" s="89"/>
      <c r="J16" s="89"/>
      <c r="K16" s="89"/>
      <c r="L16" s="31">
        <f t="shared" si="1"/>
        <v>0</v>
      </c>
      <c r="M16" s="89"/>
      <c r="N16" s="89"/>
      <c r="O16" s="89"/>
      <c r="P16" s="89"/>
      <c r="Q16" s="31">
        <f t="shared" si="2"/>
        <v>0</v>
      </c>
      <c r="R16" s="22">
        <f t="shared" si="3"/>
        <v>0</v>
      </c>
      <c r="S16" s="89"/>
      <c r="T16" s="89"/>
      <c r="U16" s="92">
        <f t="shared" si="4"/>
        <v>0</v>
      </c>
      <c r="V16" s="96" t="s">
        <v>11</v>
      </c>
      <c r="W16" s="99" t="e">
        <f>#REF!</f>
        <v>#REF!</v>
      </c>
      <c r="X16" s="101" t="e">
        <f>#REF!</f>
        <v>#REF!</v>
      </c>
    </row>
    <row r="17" spans="1:24" ht="22.5" customHeight="1">
      <c r="A17" s="76"/>
      <c r="B17" s="12"/>
      <c r="C17" s="17" t="s">
        <v>18</v>
      </c>
      <c r="D17" s="83" t="e">
        <f t="shared" si="5"/>
        <v>#REF!</v>
      </c>
      <c r="E17" s="22">
        <f t="shared" si="0"/>
        <v>0</v>
      </c>
      <c r="F17" s="22"/>
      <c r="G17" s="89"/>
      <c r="H17" s="89"/>
      <c r="I17" s="89"/>
      <c r="J17" s="89"/>
      <c r="K17" s="89"/>
      <c r="L17" s="31">
        <f t="shared" si="1"/>
        <v>0</v>
      </c>
      <c r="M17" s="89"/>
      <c r="N17" s="89"/>
      <c r="O17" s="89"/>
      <c r="P17" s="89"/>
      <c r="Q17" s="31">
        <f t="shared" si="2"/>
        <v>0</v>
      </c>
      <c r="R17" s="22">
        <f t="shared" si="3"/>
        <v>0</v>
      </c>
      <c r="S17" s="89"/>
      <c r="T17" s="89"/>
      <c r="U17" s="92">
        <f t="shared" si="4"/>
        <v>0</v>
      </c>
      <c r="V17" s="96"/>
      <c r="W17" s="99" t="e">
        <f>#REF!</f>
        <v>#REF!</v>
      </c>
      <c r="X17" s="102"/>
    </row>
    <row r="18" spans="1:24" ht="22.5" customHeight="1">
      <c r="A18" s="76" t="s">
        <v>8</v>
      </c>
      <c r="B18" s="50" t="e">
        <f>SUM(D18+D19)</f>
        <v>#REF!</v>
      </c>
      <c r="C18" s="17" t="s">
        <v>16</v>
      </c>
      <c r="D18" s="83" t="e">
        <f t="shared" si="5"/>
        <v>#REF!</v>
      </c>
      <c r="E18" s="22">
        <f t="shared" si="0"/>
        <v>0</v>
      </c>
      <c r="F18" s="87" t="e">
        <f>X18+G18</f>
        <v>#REF!</v>
      </c>
      <c r="G18" s="89"/>
      <c r="H18" s="89"/>
      <c r="I18" s="89"/>
      <c r="J18" s="89"/>
      <c r="K18" s="89"/>
      <c r="L18" s="31">
        <f t="shared" si="1"/>
        <v>0</v>
      </c>
      <c r="M18" s="89"/>
      <c r="N18" s="89"/>
      <c r="O18" s="89"/>
      <c r="P18" s="89"/>
      <c r="Q18" s="31">
        <f t="shared" si="2"/>
        <v>0</v>
      </c>
      <c r="R18" s="22">
        <f t="shared" si="3"/>
        <v>0</v>
      </c>
      <c r="S18" s="89"/>
      <c r="T18" s="89"/>
      <c r="U18" s="92">
        <f t="shared" si="4"/>
        <v>0</v>
      </c>
      <c r="V18" s="96" t="s">
        <v>8</v>
      </c>
      <c r="W18" s="99" t="e">
        <f>#REF!</f>
        <v>#REF!</v>
      </c>
      <c r="X18" s="101" t="e">
        <f>#REF!</f>
        <v>#REF!</v>
      </c>
    </row>
    <row r="19" spans="1:24" ht="22.5" customHeight="1">
      <c r="A19" s="76"/>
      <c r="B19" s="12"/>
      <c r="C19" s="17" t="s">
        <v>18</v>
      </c>
      <c r="D19" s="83" t="e">
        <f t="shared" si="5"/>
        <v>#REF!</v>
      </c>
      <c r="E19" s="22">
        <f t="shared" si="0"/>
        <v>0</v>
      </c>
      <c r="F19" s="22"/>
      <c r="G19" s="89"/>
      <c r="H19" s="89"/>
      <c r="I19" s="89"/>
      <c r="J19" s="89"/>
      <c r="K19" s="89"/>
      <c r="L19" s="31">
        <f t="shared" si="1"/>
        <v>0</v>
      </c>
      <c r="M19" s="89"/>
      <c r="N19" s="89"/>
      <c r="O19" s="89"/>
      <c r="P19" s="89"/>
      <c r="Q19" s="31">
        <f t="shared" si="2"/>
        <v>0</v>
      </c>
      <c r="R19" s="22">
        <f t="shared" si="3"/>
        <v>0</v>
      </c>
      <c r="S19" s="89"/>
      <c r="T19" s="89"/>
      <c r="U19" s="92">
        <f t="shared" si="4"/>
        <v>0</v>
      </c>
      <c r="V19" s="96"/>
      <c r="W19" s="99" t="e">
        <f>#REF!</f>
        <v>#REF!</v>
      </c>
      <c r="X19" s="102"/>
    </row>
    <row r="20" spans="1:24" ht="22.5" customHeight="1">
      <c r="A20" s="76" t="s">
        <v>12</v>
      </c>
      <c r="B20" s="50" t="e">
        <f>SUM(D20+D21)</f>
        <v>#REF!</v>
      </c>
      <c r="C20" s="17" t="s">
        <v>16</v>
      </c>
      <c r="D20" s="83" t="e">
        <f t="shared" si="5"/>
        <v>#REF!</v>
      </c>
      <c r="E20" s="22">
        <f t="shared" si="0"/>
        <v>0</v>
      </c>
      <c r="F20" s="87" t="e">
        <f>X20+G20</f>
        <v>#REF!</v>
      </c>
      <c r="G20" s="89"/>
      <c r="H20" s="89"/>
      <c r="I20" s="89"/>
      <c r="J20" s="89"/>
      <c r="K20" s="89"/>
      <c r="L20" s="31">
        <f t="shared" si="1"/>
        <v>0</v>
      </c>
      <c r="M20" s="89"/>
      <c r="N20" s="89"/>
      <c r="O20" s="89"/>
      <c r="P20" s="89"/>
      <c r="Q20" s="31">
        <f t="shared" si="2"/>
        <v>0</v>
      </c>
      <c r="R20" s="22">
        <f t="shared" si="3"/>
        <v>0</v>
      </c>
      <c r="S20" s="89"/>
      <c r="T20" s="89"/>
      <c r="U20" s="92">
        <f t="shared" si="4"/>
        <v>0</v>
      </c>
      <c r="V20" s="96" t="s">
        <v>12</v>
      </c>
      <c r="W20" s="99" t="e">
        <f>#REF!</f>
        <v>#REF!</v>
      </c>
      <c r="X20" s="101" t="e">
        <f>#REF!</f>
        <v>#REF!</v>
      </c>
    </row>
    <row r="21" spans="1:24" ht="22.5" customHeight="1">
      <c r="A21" s="76"/>
      <c r="B21" s="12"/>
      <c r="C21" s="17" t="s">
        <v>18</v>
      </c>
      <c r="D21" s="83" t="e">
        <f t="shared" si="5"/>
        <v>#REF!</v>
      </c>
      <c r="E21" s="22">
        <f t="shared" si="0"/>
        <v>0</v>
      </c>
      <c r="F21" s="22"/>
      <c r="G21" s="89"/>
      <c r="H21" s="89"/>
      <c r="I21" s="89"/>
      <c r="J21" s="89"/>
      <c r="K21" s="89"/>
      <c r="L21" s="31">
        <f t="shared" si="1"/>
        <v>0</v>
      </c>
      <c r="M21" s="89"/>
      <c r="N21" s="89"/>
      <c r="O21" s="89"/>
      <c r="P21" s="89"/>
      <c r="Q21" s="31">
        <f t="shared" si="2"/>
        <v>0</v>
      </c>
      <c r="R21" s="22">
        <f t="shared" si="3"/>
        <v>0</v>
      </c>
      <c r="S21" s="89"/>
      <c r="T21" s="89"/>
      <c r="U21" s="92">
        <f t="shared" si="4"/>
        <v>0</v>
      </c>
      <c r="V21" s="96"/>
      <c r="W21" s="99" t="e">
        <f>#REF!</f>
        <v>#REF!</v>
      </c>
      <c r="X21" s="102"/>
    </row>
    <row r="22" spans="1:24" ht="22.5" customHeight="1">
      <c r="A22" s="76" t="s">
        <v>13</v>
      </c>
      <c r="B22" s="50" t="e">
        <f>SUM(D22+D23)</f>
        <v>#REF!</v>
      </c>
      <c r="C22" s="17" t="s">
        <v>16</v>
      </c>
      <c r="D22" s="83" t="e">
        <f t="shared" si="5"/>
        <v>#REF!</v>
      </c>
      <c r="E22" s="22">
        <f t="shared" si="0"/>
        <v>0</v>
      </c>
      <c r="F22" s="87" t="e">
        <f>X22+G22</f>
        <v>#REF!</v>
      </c>
      <c r="G22" s="89"/>
      <c r="H22" s="89"/>
      <c r="I22" s="89"/>
      <c r="J22" s="89"/>
      <c r="K22" s="89"/>
      <c r="L22" s="31">
        <f t="shared" si="1"/>
        <v>0</v>
      </c>
      <c r="M22" s="89"/>
      <c r="N22" s="89"/>
      <c r="O22" s="89"/>
      <c r="P22" s="89"/>
      <c r="Q22" s="31">
        <f t="shared" si="2"/>
        <v>0</v>
      </c>
      <c r="R22" s="22">
        <f t="shared" si="3"/>
        <v>0</v>
      </c>
      <c r="S22" s="89"/>
      <c r="T22" s="89"/>
      <c r="U22" s="92">
        <f t="shared" si="4"/>
        <v>0</v>
      </c>
      <c r="V22" s="96" t="s">
        <v>13</v>
      </c>
      <c r="W22" s="99" t="e">
        <f>#REF!</f>
        <v>#REF!</v>
      </c>
      <c r="X22" s="101" t="e">
        <f>#REF!</f>
        <v>#REF!</v>
      </c>
    </row>
    <row r="23" spans="1:24" ht="22.5" customHeight="1">
      <c r="A23" s="76"/>
      <c r="B23" s="12"/>
      <c r="C23" s="17" t="s">
        <v>18</v>
      </c>
      <c r="D23" s="83" t="e">
        <f t="shared" si="5"/>
        <v>#REF!</v>
      </c>
      <c r="E23" s="22">
        <f t="shared" si="0"/>
        <v>0</v>
      </c>
      <c r="F23" s="22"/>
      <c r="G23" s="89"/>
      <c r="H23" s="89"/>
      <c r="I23" s="89"/>
      <c r="J23" s="89"/>
      <c r="K23" s="89"/>
      <c r="L23" s="31">
        <f t="shared" si="1"/>
        <v>0</v>
      </c>
      <c r="M23" s="89"/>
      <c r="N23" s="89"/>
      <c r="O23" s="89"/>
      <c r="P23" s="89"/>
      <c r="Q23" s="31">
        <f t="shared" si="2"/>
        <v>0</v>
      </c>
      <c r="R23" s="22">
        <f t="shared" si="3"/>
        <v>0</v>
      </c>
      <c r="S23" s="89"/>
      <c r="T23" s="89"/>
      <c r="U23" s="92">
        <f t="shared" si="4"/>
        <v>0</v>
      </c>
      <c r="V23" s="96"/>
      <c r="W23" s="99" t="e">
        <f>#REF!</f>
        <v>#REF!</v>
      </c>
      <c r="X23" s="102"/>
    </row>
    <row r="24" spans="1:24" ht="22.5" customHeight="1">
      <c r="A24" s="76" t="s">
        <v>15</v>
      </c>
      <c r="B24" s="50" t="e">
        <f>SUM(D24+D25)</f>
        <v>#REF!</v>
      </c>
      <c r="C24" s="17" t="s">
        <v>16</v>
      </c>
      <c r="D24" s="83" t="e">
        <f t="shared" si="5"/>
        <v>#REF!</v>
      </c>
      <c r="E24" s="22">
        <f t="shared" si="0"/>
        <v>0</v>
      </c>
      <c r="F24" s="87" t="e">
        <f>X24+G24</f>
        <v>#REF!</v>
      </c>
      <c r="G24" s="89"/>
      <c r="H24" s="89"/>
      <c r="I24" s="89"/>
      <c r="J24" s="89"/>
      <c r="K24" s="89"/>
      <c r="L24" s="31">
        <f t="shared" si="1"/>
        <v>0</v>
      </c>
      <c r="M24" s="89"/>
      <c r="N24" s="89"/>
      <c r="O24" s="89"/>
      <c r="P24" s="89"/>
      <c r="Q24" s="31">
        <f t="shared" si="2"/>
        <v>0</v>
      </c>
      <c r="R24" s="22">
        <f t="shared" si="3"/>
        <v>0</v>
      </c>
      <c r="S24" s="89"/>
      <c r="T24" s="89"/>
      <c r="U24" s="92">
        <f t="shared" si="4"/>
        <v>0</v>
      </c>
      <c r="V24" s="96" t="s">
        <v>15</v>
      </c>
      <c r="W24" s="99" t="e">
        <f>#REF!</f>
        <v>#REF!</v>
      </c>
      <c r="X24" s="101" t="e">
        <f>#REF!</f>
        <v>#REF!</v>
      </c>
    </row>
    <row r="25" spans="1:24" ht="22.5" customHeight="1">
      <c r="A25" s="77"/>
      <c r="B25" s="78"/>
      <c r="C25" s="81" t="s">
        <v>18</v>
      </c>
      <c r="D25" s="84" t="e">
        <f t="shared" si="5"/>
        <v>#REF!</v>
      </c>
      <c r="E25" s="85">
        <f t="shared" si="0"/>
        <v>0</v>
      </c>
      <c r="F25" s="85"/>
      <c r="G25" s="90"/>
      <c r="H25" s="90"/>
      <c r="I25" s="90"/>
      <c r="J25" s="90"/>
      <c r="K25" s="90"/>
      <c r="L25" s="91">
        <f t="shared" si="1"/>
        <v>0</v>
      </c>
      <c r="M25" s="90"/>
      <c r="N25" s="90"/>
      <c r="O25" s="90"/>
      <c r="P25" s="90"/>
      <c r="Q25" s="91">
        <f t="shared" si="2"/>
        <v>0</v>
      </c>
      <c r="R25" s="85">
        <f t="shared" si="3"/>
        <v>0</v>
      </c>
      <c r="S25" s="90"/>
      <c r="T25" s="90"/>
      <c r="U25" s="93">
        <f t="shared" si="4"/>
        <v>0</v>
      </c>
      <c r="V25" s="97"/>
      <c r="W25" s="100" t="e">
        <f>#REF!</f>
        <v>#REF!</v>
      </c>
      <c r="X25" s="103"/>
    </row>
    <row r="26" spans="1:24" ht="22.5" customHeight="1">
      <c r="B26" s="79"/>
      <c r="C26" s="79"/>
      <c r="D26" s="79"/>
      <c r="E26" s="79"/>
      <c r="F26" s="79"/>
      <c r="G26" s="79"/>
    </row>
    <row r="27" spans="1:24" ht="22.5" customHeight="1">
      <c r="C27" s="82"/>
      <c r="F27" s="82"/>
      <c r="G27" s="82"/>
      <c r="H27" s="82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view="pageBreakPreview" zoomScaleSheetLayoutView="100" workbookViewId="0"/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6" t="s">
        <v>25</v>
      </c>
      <c r="C1" s="6"/>
      <c r="D1" s="6"/>
      <c r="E1" s="6"/>
      <c r="F1" s="27"/>
      <c r="G1" s="27"/>
    </row>
    <row r="2" spans="1:24" ht="22.5" customHeight="1">
      <c r="B2" s="7" t="s">
        <v>46</v>
      </c>
      <c r="C2" s="7"/>
      <c r="D2" s="7"/>
      <c r="E2" s="7"/>
      <c r="F2" s="26"/>
      <c r="G2" s="26"/>
      <c r="K2" s="35" t="s">
        <v>39</v>
      </c>
      <c r="L2" s="35"/>
      <c r="M2" s="35"/>
      <c r="O2" s="35" t="s">
        <v>26</v>
      </c>
      <c r="P2" s="35"/>
      <c r="Q2" s="35"/>
      <c r="R2" s="35"/>
      <c r="S2" s="36" t="e">
        <f>B6/F6</f>
        <v>#REF!</v>
      </c>
      <c r="T2" t="s">
        <v>27</v>
      </c>
      <c r="V2" t="s">
        <v>30</v>
      </c>
    </row>
    <row r="3" spans="1:24" ht="22.5" customHeight="1">
      <c r="A3" s="1"/>
      <c r="B3" s="8" t="s">
        <v>31</v>
      </c>
      <c r="C3" s="13" t="s">
        <v>32</v>
      </c>
      <c r="D3" s="18"/>
      <c r="E3" s="23" t="s">
        <v>37</v>
      </c>
      <c r="F3" s="28" t="s">
        <v>29</v>
      </c>
      <c r="G3" s="28" t="s">
        <v>38</v>
      </c>
      <c r="H3" s="32" t="s">
        <v>35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 t="s">
        <v>36</v>
      </c>
      <c r="T3" s="32"/>
      <c r="U3" s="37"/>
      <c r="V3" s="42"/>
      <c r="W3" s="47" t="s">
        <v>1</v>
      </c>
      <c r="X3" s="51"/>
    </row>
    <row r="4" spans="1:24" ht="22.5" customHeight="1">
      <c r="A4" s="2"/>
      <c r="B4" s="9"/>
      <c r="C4" s="14"/>
      <c r="D4" s="19"/>
      <c r="E4" s="24"/>
      <c r="F4" s="29"/>
      <c r="G4" s="29"/>
      <c r="H4" s="33" t="s">
        <v>34</v>
      </c>
      <c r="I4" s="33"/>
      <c r="J4" s="33"/>
      <c r="K4" s="33"/>
      <c r="L4" s="33" t="s">
        <v>14</v>
      </c>
      <c r="M4" s="33" t="s">
        <v>33</v>
      </c>
      <c r="N4" s="33"/>
      <c r="O4" s="33"/>
      <c r="P4" s="33"/>
      <c r="Q4" s="33" t="s">
        <v>14</v>
      </c>
      <c r="R4" s="24" t="s">
        <v>17</v>
      </c>
      <c r="S4" s="33" t="s">
        <v>22</v>
      </c>
      <c r="T4" s="33" t="s">
        <v>24</v>
      </c>
      <c r="U4" s="38" t="s">
        <v>9</v>
      </c>
      <c r="V4" s="43"/>
      <c r="W4" s="48" t="s">
        <v>31</v>
      </c>
      <c r="X4" s="52" t="s">
        <v>29</v>
      </c>
    </row>
    <row r="5" spans="1:24" ht="22.5" customHeight="1">
      <c r="A5" s="3"/>
      <c r="B5" s="10"/>
      <c r="C5" s="15"/>
      <c r="D5" s="20"/>
      <c r="E5" s="25"/>
      <c r="F5" s="30"/>
      <c r="G5" s="30"/>
      <c r="H5" s="34" t="s">
        <v>19</v>
      </c>
      <c r="I5" s="34" t="s">
        <v>20</v>
      </c>
      <c r="J5" s="34" t="s">
        <v>21</v>
      </c>
      <c r="K5" s="34" t="s">
        <v>10</v>
      </c>
      <c r="L5" s="34"/>
      <c r="M5" s="34" t="s">
        <v>19</v>
      </c>
      <c r="N5" s="34" t="s">
        <v>20</v>
      </c>
      <c r="O5" s="34" t="s">
        <v>21</v>
      </c>
      <c r="P5" s="34" t="s">
        <v>10</v>
      </c>
      <c r="Q5" s="34"/>
      <c r="R5" s="34"/>
      <c r="S5" s="34"/>
      <c r="T5" s="34"/>
      <c r="U5" s="39"/>
      <c r="V5" s="44"/>
      <c r="W5" s="49"/>
      <c r="X5" s="53"/>
    </row>
    <row r="6" spans="1:24" ht="22.5" customHeight="1">
      <c r="A6" s="4" t="s">
        <v>0</v>
      </c>
      <c r="B6" s="11" t="e">
        <f>SUM(D6+D7)</f>
        <v>#REF!</v>
      </c>
      <c r="C6" s="16" t="s">
        <v>16</v>
      </c>
      <c r="D6" s="21" t="e">
        <f>SUMIF(C8:C25,"男",D8:D25)</f>
        <v>#REF!</v>
      </c>
      <c r="E6" s="22">
        <f t="shared" ref="E6:E25" si="0">SUM(H6:K6,S6)-SUM(M6:P6,T6)</f>
        <v>0</v>
      </c>
      <c r="F6" s="21" t="e">
        <f>X6+G6</f>
        <v>#REF!</v>
      </c>
      <c r="G6" s="21">
        <f>SUM(G8:G25)</f>
        <v>0</v>
      </c>
      <c r="H6" s="21">
        <f>SUMIF(C8:C25,"男",H8:H25)</f>
        <v>0</v>
      </c>
      <c r="I6" s="21">
        <f>SUMIF(C8:C25,"男",I8:I25)</f>
        <v>0</v>
      </c>
      <c r="J6" s="21">
        <f>SUMIF(C8:C25,"男",J8:J25)</f>
        <v>0</v>
      </c>
      <c r="K6" s="21">
        <f>SUMIF(C8:C25,"男",K8:K25)</f>
        <v>0</v>
      </c>
      <c r="L6" s="21">
        <f t="shared" ref="L6:L25" si="1">SUM(I6:K6)</f>
        <v>0</v>
      </c>
      <c r="M6" s="21">
        <f>SUMIF(C8:C25,"男",M8:M25)</f>
        <v>0</v>
      </c>
      <c r="N6" s="21">
        <f>SUMIF(C8:C25,"男",N8:N25)</f>
        <v>0</v>
      </c>
      <c r="O6" s="21">
        <f>SUMIF(C8:C25,"男",O8:O25)</f>
        <v>0</v>
      </c>
      <c r="P6" s="21">
        <f>SUMIF(C8:C25,"男",P8:P25)</f>
        <v>0</v>
      </c>
      <c r="Q6" s="21">
        <f t="shared" ref="Q6:Q25" si="2">SUM(N6:P6)</f>
        <v>0</v>
      </c>
      <c r="R6" s="21">
        <f t="shared" ref="R6:R25" si="3">SUM(L6-Q6)</f>
        <v>0</v>
      </c>
      <c r="S6" s="21">
        <f>SUMIF(C8:C25,"男",S8:S25)</f>
        <v>0</v>
      </c>
      <c r="T6" s="21">
        <f>SUMIF(C8:C25,"男",T8:T25)</f>
        <v>0</v>
      </c>
      <c r="U6" s="40">
        <f t="shared" ref="U6:U25" si="4">SUM(S6-T6)</f>
        <v>0</v>
      </c>
      <c r="V6" s="58" t="s">
        <v>0</v>
      </c>
      <c r="W6" s="60" t="e">
        <f>SUMIF(C8:C25,"男",W8:W25)</f>
        <v>#REF!</v>
      </c>
      <c r="X6" s="54" t="e">
        <f>SUM(X8:X25)</f>
        <v>#REF!</v>
      </c>
    </row>
    <row r="7" spans="1:24" ht="22.5" customHeight="1">
      <c r="A7" s="5"/>
      <c r="B7" s="12"/>
      <c r="C7" s="17" t="s">
        <v>18</v>
      </c>
      <c r="D7" s="22" t="e">
        <f>SUMIF(C8:C25,"女",D8:D25)</f>
        <v>#REF!</v>
      </c>
      <c r="E7" s="22">
        <f t="shared" si="0"/>
        <v>0</v>
      </c>
      <c r="F7" s="31"/>
      <c r="G7" s="31"/>
      <c r="H7" s="31">
        <f>SUMIF(C8:C25,"女",H8:H25)</f>
        <v>0</v>
      </c>
      <c r="I7" s="31">
        <f>SUMIF(C8:C25,"女",I8:I25)</f>
        <v>0</v>
      </c>
      <c r="J7" s="31">
        <f>SUMIF(C8:C25,"女",J8:J25)</f>
        <v>0</v>
      </c>
      <c r="K7" s="31">
        <f>SUMIF(C8:C25,"女",K8:K25)</f>
        <v>0</v>
      </c>
      <c r="L7" s="22">
        <f t="shared" si="1"/>
        <v>0</v>
      </c>
      <c r="M7" s="31">
        <f>SUMIF(C8:C25,"女",M8:M25)</f>
        <v>0</v>
      </c>
      <c r="N7" s="31">
        <f>SUMIF(C8:C25,"女",N8:N25)</f>
        <v>0</v>
      </c>
      <c r="O7" s="31">
        <f>SUMIF(C8:C25,"女",O8:O25)</f>
        <v>0</v>
      </c>
      <c r="P7" s="31">
        <f>SUMIF(C8:C25,"女",P8:P25)</f>
        <v>0</v>
      </c>
      <c r="Q7" s="31">
        <f t="shared" si="2"/>
        <v>0</v>
      </c>
      <c r="R7" s="22">
        <f t="shared" si="3"/>
        <v>0</v>
      </c>
      <c r="S7" s="22">
        <f>SUMIF(C8:C25,"女",S8:S25)</f>
        <v>0</v>
      </c>
      <c r="T7" s="22">
        <f>SUMIF(C8:C44,"女",T8:T25)</f>
        <v>0</v>
      </c>
      <c r="U7" s="41">
        <f t="shared" si="4"/>
        <v>0</v>
      </c>
      <c r="V7" s="59"/>
      <c r="W7" s="61" t="e">
        <f>SUMIF(C8:C25,"女",W8:W25)</f>
        <v>#REF!</v>
      </c>
      <c r="X7" s="55"/>
    </row>
    <row r="8" spans="1:24" ht="22.5" customHeight="1">
      <c r="A8" s="75" t="s">
        <v>2</v>
      </c>
      <c r="B8" s="50" t="e">
        <f>SUM(D8+D9)</f>
        <v>#REF!</v>
      </c>
      <c r="C8" s="80" t="s">
        <v>16</v>
      </c>
      <c r="D8" s="83" t="e">
        <f t="shared" ref="D8:D25" si="5">E8+W8</f>
        <v>#REF!</v>
      </c>
      <c r="E8" s="22">
        <f t="shared" si="0"/>
        <v>0</v>
      </c>
      <c r="F8" s="86" t="e">
        <f>X8+G8</f>
        <v>#REF!</v>
      </c>
      <c r="G8" s="88"/>
      <c r="H8" s="88"/>
      <c r="I8" s="88"/>
      <c r="J8" s="88"/>
      <c r="K8" s="88"/>
      <c r="L8" s="22">
        <f t="shared" si="1"/>
        <v>0</v>
      </c>
      <c r="M8" s="88"/>
      <c r="N8" s="88"/>
      <c r="O8" s="88"/>
      <c r="P8" s="88"/>
      <c r="Q8" s="22">
        <f t="shared" si="2"/>
        <v>0</v>
      </c>
      <c r="R8" s="22">
        <f t="shared" si="3"/>
        <v>0</v>
      </c>
      <c r="S8" s="88"/>
      <c r="T8" s="88"/>
      <c r="U8" s="92">
        <f t="shared" si="4"/>
        <v>0</v>
      </c>
      <c r="V8" s="105" t="s">
        <v>2</v>
      </c>
      <c r="W8" s="98" t="e">
        <f>'７月'!D8</f>
        <v>#REF!</v>
      </c>
      <c r="X8" s="102" t="e">
        <f>'７月'!F8:F9</f>
        <v>#REF!</v>
      </c>
    </row>
    <row r="9" spans="1:24" ht="22.5" customHeight="1">
      <c r="A9" s="76"/>
      <c r="B9" s="12"/>
      <c r="C9" s="17" t="s">
        <v>18</v>
      </c>
      <c r="D9" s="83" t="e">
        <f t="shared" si="5"/>
        <v>#REF!</v>
      </c>
      <c r="E9" s="22">
        <f t="shared" si="0"/>
        <v>0</v>
      </c>
      <c r="F9" s="22"/>
      <c r="G9" s="89"/>
      <c r="H9" s="89"/>
      <c r="I9" s="89"/>
      <c r="J9" s="89"/>
      <c r="K9" s="88"/>
      <c r="L9" s="31">
        <f t="shared" si="1"/>
        <v>0</v>
      </c>
      <c r="M9" s="89"/>
      <c r="N9" s="89"/>
      <c r="O9" s="89"/>
      <c r="P9" s="88"/>
      <c r="Q9" s="31">
        <f t="shared" si="2"/>
        <v>0</v>
      </c>
      <c r="R9" s="22">
        <f t="shared" si="3"/>
        <v>0</v>
      </c>
      <c r="S9" s="89"/>
      <c r="T9" s="89"/>
      <c r="U9" s="92">
        <f t="shared" si="4"/>
        <v>0</v>
      </c>
      <c r="V9" s="96"/>
      <c r="W9" s="98" t="e">
        <f>'７月'!D9</f>
        <v>#REF!</v>
      </c>
      <c r="X9" s="106"/>
    </row>
    <row r="10" spans="1:24" ht="22.5" customHeight="1">
      <c r="A10" s="76" t="s">
        <v>5</v>
      </c>
      <c r="B10" s="50" t="e">
        <f>SUM(D10+D11)</f>
        <v>#REF!</v>
      </c>
      <c r="C10" s="17" t="s">
        <v>16</v>
      </c>
      <c r="D10" s="83" t="e">
        <f t="shared" si="5"/>
        <v>#REF!</v>
      </c>
      <c r="E10" s="22">
        <f t="shared" si="0"/>
        <v>0</v>
      </c>
      <c r="F10" s="87" t="e">
        <f>X10+G10</f>
        <v>#REF!</v>
      </c>
      <c r="G10" s="89"/>
      <c r="H10" s="89"/>
      <c r="I10" s="89"/>
      <c r="J10" s="89"/>
      <c r="K10" s="88"/>
      <c r="L10" s="31">
        <f t="shared" si="1"/>
        <v>0</v>
      </c>
      <c r="M10" s="89"/>
      <c r="N10" s="89"/>
      <c r="O10" s="89"/>
      <c r="P10" s="88"/>
      <c r="Q10" s="31">
        <f t="shared" si="2"/>
        <v>0</v>
      </c>
      <c r="R10" s="22">
        <f t="shared" si="3"/>
        <v>0</v>
      </c>
      <c r="S10" s="89"/>
      <c r="T10" s="89"/>
      <c r="U10" s="92">
        <f t="shared" si="4"/>
        <v>0</v>
      </c>
      <c r="V10" s="96" t="s">
        <v>5</v>
      </c>
      <c r="W10" s="99" t="e">
        <f>'７月'!D10</f>
        <v>#REF!</v>
      </c>
      <c r="X10" s="101" t="e">
        <f>'７月'!F10:F11</f>
        <v>#REF!</v>
      </c>
    </row>
    <row r="11" spans="1:24" ht="22.5" customHeight="1">
      <c r="A11" s="76"/>
      <c r="B11" s="12"/>
      <c r="C11" s="17" t="s">
        <v>18</v>
      </c>
      <c r="D11" s="83" t="e">
        <f t="shared" si="5"/>
        <v>#REF!</v>
      </c>
      <c r="E11" s="22">
        <f t="shared" si="0"/>
        <v>0</v>
      </c>
      <c r="F11" s="22"/>
      <c r="G11" s="89"/>
      <c r="H11" s="89"/>
      <c r="I11" s="89"/>
      <c r="J11" s="89"/>
      <c r="K11" s="88"/>
      <c r="L11" s="31">
        <f t="shared" si="1"/>
        <v>0</v>
      </c>
      <c r="M11" s="89"/>
      <c r="N11" s="89"/>
      <c r="O11" s="89"/>
      <c r="P11" s="88"/>
      <c r="Q11" s="31">
        <f t="shared" si="2"/>
        <v>0</v>
      </c>
      <c r="R11" s="22">
        <f t="shared" si="3"/>
        <v>0</v>
      </c>
      <c r="S11" s="89"/>
      <c r="T11" s="89"/>
      <c r="U11" s="92">
        <f t="shared" si="4"/>
        <v>0</v>
      </c>
      <c r="V11" s="96"/>
      <c r="W11" s="99" t="e">
        <f>'７月'!D11</f>
        <v>#REF!</v>
      </c>
      <c r="X11" s="102"/>
    </row>
    <row r="12" spans="1:24" ht="22.5" customHeight="1">
      <c r="A12" s="76" t="s">
        <v>7</v>
      </c>
      <c r="B12" s="50" t="e">
        <f>SUM(D12+D13)</f>
        <v>#REF!</v>
      </c>
      <c r="C12" s="17" t="s">
        <v>16</v>
      </c>
      <c r="D12" s="83" t="e">
        <f t="shared" si="5"/>
        <v>#REF!</v>
      </c>
      <c r="E12" s="22">
        <f t="shared" si="0"/>
        <v>0</v>
      </c>
      <c r="F12" s="87" t="e">
        <f>X12+G12</f>
        <v>#REF!</v>
      </c>
      <c r="G12" s="89"/>
      <c r="H12" s="89"/>
      <c r="I12" s="89"/>
      <c r="J12" s="89"/>
      <c r="K12" s="88"/>
      <c r="L12" s="31">
        <f t="shared" si="1"/>
        <v>0</v>
      </c>
      <c r="M12" s="89"/>
      <c r="N12" s="89"/>
      <c r="O12" s="89"/>
      <c r="P12" s="88"/>
      <c r="Q12" s="31">
        <f t="shared" si="2"/>
        <v>0</v>
      </c>
      <c r="R12" s="22">
        <f t="shared" si="3"/>
        <v>0</v>
      </c>
      <c r="S12" s="89"/>
      <c r="T12" s="89"/>
      <c r="U12" s="92">
        <f t="shared" si="4"/>
        <v>0</v>
      </c>
      <c r="V12" s="96" t="s">
        <v>7</v>
      </c>
      <c r="W12" s="99" t="e">
        <f>'７月'!D12</f>
        <v>#REF!</v>
      </c>
      <c r="X12" s="101" t="e">
        <f>'７月'!F12:F13</f>
        <v>#REF!</v>
      </c>
    </row>
    <row r="13" spans="1:24" ht="22.5" customHeight="1">
      <c r="A13" s="76"/>
      <c r="B13" s="12"/>
      <c r="C13" s="17" t="s">
        <v>18</v>
      </c>
      <c r="D13" s="83" t="e">
        <f t="shared" si="5"/>
        <v>#REF!</v>
      </c>
      <c r="E13" s="22">
        <f t="shared" si="0"/>
        <v>0</v>
      </c>
      <c r="F13" s="22"/>
      <c r="G13" s="89"/>
      <c r="H13" s="89"/>
      <c r="I13" s="89"/>
      <c r="J13" s="89"/>
      <c r="K13" s="88"/>
      <c r="L13" s="31">
        <f t="shared" si="1"/>
        <v>0</v>
      </c>
      <c r="M13" s="89"/>
      <c r="N13" s="89"/>
      <c r="O13" s="89"/>
      <c r="P13" s="88"/>
      <c r="Q13" s="31">
        <f t="shared" si="2"/>
        <v>0</v>
      </c>
      <c r="R13" s="22">
        <f t="shared" si="3"/>
        <v>0</v>
      </c>
      <c r="S13" s="89"/>
      <c r="T13" s="89"/>
      <c r="U13" s="92">
        <f t="shared" si="4"/>
        <v>0</v>
      </c>
      <c r="V13" s="96"/>
      <c r="W13" s="99" t="e">
        <f>'７月'!D13</f>
        <v>#REF!</v>
      </c>
      <c r="X13" s="102"/>
    </row>
    <row r="14" spans="1:24" ht="22.5" customHeight="1">
      <c r="A14" s="76" t="s">
        <v>4</v>
      </c>
      <c r="B14" s="50" t="e">
        <f>SUM(D14+D15)</f>
        <v>#REF!</v>
      </c>
      <c r="C14" s="17" t="s">
        <v>16</v>
      </c>
      <c r="D14" s="83" t="e">
        <f t="shared" si="5"/>
        <v>#REF!</v>
      </c>
      <c r="E14" s="22">
        <f t="shared" si="0"/>
        <v>0</v>
      </c>
      <c r="F14" s="87" t="e">
        <f>X14+G14</f>
        <v>#REF!</v>
      </c>
      <c r="G14" s="89"/>
      <c r="H14" s="89"/>
      <c r="I14" s="89"/>
      <c r="J14" s="89"/>
      <c r="K14" s="88"/>
      <c r="L14" s="31">
        <f t="shared" si="1"/>
        <v>0</v>
      </c>
      <c r="M14" s="89"/>
      <c r="N14" s="89"/>
      <c r="O14" s="89"/>
      <c r="P14" s="88"/>
      <c r="Q14" s="31">
        <f t="shared" si="2"/>
        <v>0</v>
      </c>
      <c r="R14" s="22">
        <f t="shared" si="3"/>
        <v>0</v>
      </c>
      <c r="S14" s="89"/>
      <c r="T14" s="89"/>
      <c r="U14" s="92">
        <f t="shared" si="4"/>
        <v>0</v>
      </c>
      <c r="V14" s="96" t="s">
        <v>4</v>
      </c>
      <c r="W14" s="99" t="e">
        <f>'７月'!D14</f>
        <v>#REF!</v>
      </c>
      <c r="X14" s="101" t="e">
        <f>'７月'!F14:F15</f>
        <v>#REF!</v>
      </c>
    </row>
    <row r="15" spans="1:24" ht="22.5" customHeight="1">
      <c r="A15" s="76"/>
      <c r="B15" s="12"/>
      <c r="C15" s="17" t="s">
        <v>18</v>
      </c>
      <c r="D15" s="83" t="e">
        <f t="shared" si="5"/>
        <v>#REF!</v>
      </c>
      <c r="E15" s="22">
        <f t="shared" si="0"/>
        <v>0</v>
      </c>
      <c r="F15" s="22"/>
      <c r="G15" s="89"/>
      <c r="H15" s="89"/>
      <c r="I15" s="89"/>
      <c r="J15" s="89"/>
      <c r="K15" s="88"/>
      <c r="L15" s="31">
        <f t="shared" si="1"/>
        <v>0</v>
      </c>
      <c r="M15" s="89"/>
      <c r="N15" s="89"/>
      <c r="O15" s="89"/>
      <c r="P15" s="88"/>
      <c r="Q15" s="31">
        <f t="shared" si="2"/>
        <v>0</v>
      </c>
      <c r="R15" s="22">
        <f t="shared" si="3"/>
        <v>0</v>
      </c>
      <c r="S15" s="89"/>
      <c r="T15" s="89"/>
      <c r="U15" s="92">
        <f t="shared" si="4"/>
        <v>0</v>
      </c>
      <c r="V15" s="96"/>
      <c r="W15" s="99" t="e">
        <f>'７月'!D15</f>
        <v>#REF!</v>
      </c>
      <c r="X15" s="102"/>
    </row>
    <row r="16" spans="1:24" ht="22.5" customHeight="1">
      <c r="A16" s="76" t="s">
        <v>11</v>
      </c>
      <c r="B16" s="50" t="e">
        <f>SUM(D16+D17)</f>
        <v>#REF!</v>
      </c>
      <c r="C16" s="17" t="s">
        <v>16</v>
      </c>
      <c r="D16" s="83" t="e">
        <f t="shared" si="5"/>
        <v>#REF!</v>
      </c>
      <c r="E16" s="22">
        <f t="shared" si="0"/>
        <v>0</v>
      </c>
      <c r="F16" s="87" t="e">
        <f>X16+G16</f>
        <v>#REF!</v>
      </c>
      <c r="G16" s="89"/>
      <c r="H16" s="89"/>
      <c r="I16" s="89"/>
      <c r="J16" s="89"/>
      <c r="K16" s="88"/>
      <c r="L16" s="31">
        <f t="shared" si="1"/>
        <v>0</v>
      </c>
      <c r="M16" s="89"/>
      <c r="N16" s="89"/>
      <c r="O16" s="89"/>
      <c r="P16" s="88"/>
      <c r="Q16" s="31">
        <f t="shared" si="2"/>
        <v>0</v>
      </c>
      <c r="R16" s="22">
        <f t="shared" si="3"/>
        <v>0</v>
      </c>
      <c r="S16" s="89"/>
      <c r="T16" s="89"/>
      <c r="U16" s="92">
        <f t="shared" si="4"/>
        <v>0</v>
      </c>
      <c r="V16" s="96" t="s">
        <v>11</v>
      </c>
      <c r="W16" s="99" t="e">
        <f>'７月'!D16</f>
        <v>#REF!</v>
      </c>
      <c r="X16" s="101" t="e">
        <f>'７月'!F16:F17</f>
        <v>#REF!</v>
      </c>
    </row>
    <row r="17" spans="1:24" ht="22.5" customHeight="1">
      <c r="A17" s="76"/>
      <c r="B17" s="12"/>
      <c r="C17" s="17" t="s">
        <v>18</v>
      </c>
      <c r="D17" s="83" t="e">
        <f t="shared" si="5"/>
        <v>#REF!</v>
      </c>
      <c r="E17" s="22">
        <f t="shared" si="0"/>
        <v>0</v>
      </c>
      <c r="F17" s="22"/>
      <c r="G17" s="89"/>
      <c r="H17" s="89"/>
      <c r="I17" s="89"/>
      <c r="J17" s="89"/>
      <c r="K17" s="88"/>
      <c r="L17" s="31">
        <f t="shared" si="1"/>
        <v>0</v>
      </c>
      <c r="M17" s="89"/>
      <c r="N17" s="89"/>
      <c r="O17" s="89"/>
      <c r="P17" s="88"/>
      <c r="Q17" s="31">
        <f t="shared" si="2"/>
        <v>0</v>
      </c>
      <c r="R17" s="22">
        <f t="shared" si="3"/>
        <v>0</v>
      </c>
      <c r="S17" s="89"/>
      <c r="T17" s="89"/>
      <c r="U17" s="92">
        <f t="shared" si="4"/>
        <v>0</v>
      </c>
      <c r="V17" s="96"/>
      <c r="W17" s="99" t="e">
        <f>'７月'!D17</f>
        <v>#REF!</v>
      </c>
      <c r="X17" s="102"/>
    </row>
    <row r="18" spans="1:24" ht="22.5" customHeight="1">
      <c r="A18" s="76" t="s">
        <v>8</v>
      </c>
      <c r="B18" s="50" t="e">
        <f>SUM(D18+D19)</f>
        <v>#REF!</v>
      </c>
      <c r="C18" s="17" t="s">
        <v>16</v>
      </c>
      <c r="D18" s="83" t="e">
        <f t="shared" si="5"/>
        <v>#REF!</v>
      </c>
      <c r="E18" s="22">
        <f t="shared" si="0"/>
        <v>0</v>
      </c>
      <c r="F18" s="87" t="e">
        <f>X18+G18</f>
        <v>#REF!</v>
      </c>
      <c r="G18" s="89"/>
      <c r="H18" s="89"/>
      <c r="I18" s="89"/>
      <c r="J18" s="89"/>
      <c r="K18" s="88"/>
      <c r="L18" s="31">
        <f t="shared" si="1"/>
        <v>0</v>
      </c>
      <c r="M18" s="89"/>
      <c r="N18" s="89"/>
      <c r="O18" s="89"/>
      <c r="P18" s="88"/>
      <c r="Q18" s="31">
        <f t="shared" si="2"/>
        <v>0</v>
      </c>
      <c r="R18" s="22">
        <f t="shared" si="3"/>
        <v>0</v>
      </c>
      <c r="S18" s="89"/>
      <c r="T18" s="89"/>
      <c r="U18" s="92">
        <f t="shared" si="4"/>
        <v>0</v>
      </c>
      <c r="V18" s="96" t="s">
        <v>8</v>
      </c>
      <c r="W18" s="99" t="e">
        <f>'７月'!D18</f>
        <v>#REF!</v>
      </c>
      <c r="X18" s="101" t="e">
        <f>'７月'!F18:F19</f>
        <v>#REF!</v>
      </c>
    </row>
    <row r="19" spans="1:24" ht="22.5" customHeight="1">
      <c r="A19" s="76"/>
      <c r="B19" s="12"/>
      <c r="C19" s="17" t="s">
        <v>18</v>
      </c>
      <c r="D19" s="83" t="e">
        <f t="shared" si="5"/>
        <v>#REF!</v>
      </c>
      <c r="E19" s="22">
        <f t="shared" si="0"/>
        <v>0</v>
      </c>
      <c r="F19" s="22"/>
      <c r="G19" s="89"/>
      <c r="H19" s="89"/>
      <c r="I19" s="89"/>
      <c r="J19" s="89"/>
      <c r="K19" s="88"/>
      <c r="L19" s="31">
        <f t="shared" si="1"/>
        <v>0</v>
      </c>
      <c r="M19" s="89"/>
      <c r="N19" s="89"/>
      <c r="O19" s="89"/>
      <c r="P19" s="88"/>
      <c r="Q19" s="31">
        <f t="shared" si="2"/>
        <v>0</v>
      </c>
      <c r="R19" s="22">
        <f t="shared" si="3"/>
        <v>0</v>
      </c>
      <c r="S19" s="89"/>
      <c r="T19" s="89"/>
      <c r="U19" s="92">
        <f t="shared" si="4"/>
        <v>0</v>
      </c>
      <c r="V19" s="96"/>
      <c r="W19" s="99" t="e">
        <f>'７月'!D19</f>
        <v>#REF!</v>
      </c>
      <c r="X19" s="102"/>
    </row>
    <row r="20" spans="1:24" ht="22.5" customHeight="1">
      <c r="A20" s="76" t="s">
        <v>12</v>
      </c>
      <c r="B20" s="50" t="e">
        <f>SUM(D20+D21)</f>
        <v>#REF!</v>
      </c>
      <c r="C20" s="17" t="s">
        <v>16</v>
      </c>
      <c r="D20" s="83" t="e">
        <f t="shared" si="5"/>
        <v>#REF!</v>
      </c>
      <c r="E20" s="22">
        <f t="shared" si="0"/>
        <v>0</v>
      </c>
      <c r="F20" s="87" t="e">
        <f>X20+G20</f>
        <v>#REF!</v>
      </c>
      <c r="G20" s="89"/>
      <c r="H20" s="89"/>
      <c r="I20" s="89"/>
      <c r="J20" s="89"/>
      <c r="K20" s="88"/>
      <c r="L20" s="31">
        <f t="shared" si="1"/>
        <v>0</v>
      </c>
      <c r="M20" s="89"/>
      <c r="N20" s="89"/>
      <c r="O20" s="89"/>
      <c r="P20" s="88"/>
      <c r="Q20" s="31">
        <f t="shared" si="2"/>
        <v>0</v>
      </c>
      <c r="R20" s="22">
        <f t="shared" si="3"/>
        <v>0</v>
      </c>
      <c r="S20" s="89"/>
      <c r="T20" s="89"/>
      <c r="U20" s="92">
        <f t="shared" si="4"/>
        <v>0</v>
      </c>
      <c r="V20" s="96" t="s">
        <v>12</v>
      </c>
      <c r="W20" s="99" t="e">
        <f>'７月'!D20</f>
        <v>#REF!</v>
      </c>
      <c r="X20" s="101" t="e">
        <f>'７月'!F20:F21</f>
        <v>#REF!</v>
      </c>
    </row>
    <row r="21" spans="1:24" ht="22.5" customHeight="1">
      <c r="A21" s="76"/>
      <c r="B21" s="12"/>
      <c r="C21" s="17" t="s">
        <v>18</v>
      </c>
      <c r="D21" s="83" t="e">
        <f t="shared" si="5"/>
        <v>#REF!</v>
      </c>
      <c r="E21" s="22">
        <f t="shared" si="0"/>
        <v>0</v>
      </c>
      <c r="F21" s="22"/>
      <c r="G21" s="89"/>
      <c r="H21" s="89"/>
      <c r="I21" s="89"/>
      <c r="J21" s="89"/>
      <c r="K21" s="88"/>
      <c r="L21" s="31">
        <f t="shared" si="1"/>
        <v>0</v>
      </c>
      <c r="M21" s="89"/>
      <c r="N21" s="89"/>
      <c r="O21" s="89"/>
      <c r="P21" s="88"/>
      <c r="Q21" s="31">
        <f t="shared" si="2"/>
        <v>0</v>
      </c>
      <c r="R21" s="22">
        <f t="shared" si="3"/>
        <v>0</v>
      </c>
      <c r="S21" s="89"/>
      <c r="T21" s="89"/>
      <c r="U21" s="92">
        <f t="shared" si="4"/>
        <v>0</v>
      </c>
      <c r="V21" s="96"/>
      <c r="W21" s="99" t="e">
        <f>'７月'!D21</f>
        <v>#REF!</v>
      </c>
      <c r="X21" s="102"/>
    </row>
    <row r="22" spans="1:24" ht="22.5" customHeight="1">
      <c r="A22" s="76" t="s">
        <v>13</v>
      </c>
      <c r="B22" s="50" t="e">
        <f>SUM(D22+D23)</f>
        <v>#REF!</v>
      </c>
      <c r="C22" s="17" t="s">
        <v>16</v>
      </c>
      <c r="D22" s="83" t="e">
        <f t="shared" si="5"/>
        <v>#REF!</v>
      </c>
      <c r="E22" s="22">
        <f t="shared" si="0"/>
        <v>0</v>
      </c>
      <c r="F22" s="87" t="e">
        <f>X22+G22</f>
        <v>#REF!</v>
      </c>
      <c r="G22" s="89"/>
      <c r="H22" s="89"/>
      <c r="I22" s="89"/>
      <c r="J22" s="89"/>
      <c r="K22" s="88"/>
      <c r="L22" s="31">
        <f t="shared" si="1"/>
        <v>0</v>
      </c>
      <c r="M22" s="89"/>
      <c r="N22" s="89"/>
      <c r="O22" s="89"/>
      <c r="P22" s="88"/>
      <c r="Q22" s="31">
        <f t="shared" si="2"/>
        <v>0</v>
      </c>
      <c r="R22" s="22">
        <f t="shared" si="3"/>
        <v>0</v>
      </c>
      <c r="S22" s="89"/>
      <c r="T22" s="89"/>
      <c r="U22" s="92">
        <f t="shared" si="4"/>
        <v>0</v>
      </c>
      <c r="V22" s="96" t="s">
        <v>13</v>
      </c>
      <c r="W22" s="99" t="e">
        <f>'７月'!D22</f>
        <v>#REF!</v>
      </c>
      <c r="X22" s="101" t="e">
        <f>'７月'!F22:F23</f>
        <v>#REF!</v>
      </c>
    </row>
    <row r="23" spans="1:24" ht="22.5" customHeight="1">
      <c r="A23" s="76"/>
      <c r="B23" s="12"/>
      <c r="C23" s="17" t="s">
        <v>18</v>
      </c>
      <c r="D23" s="83" t="e">
        <f t="shared" si="5"/>
        <v>#REF!</v>
      </c>
      <c r="E23" s="22">
        <f t="shared" si="0"/>
        <v>0</v>
      </c>
      <c r="F23" s="22"/>
      <c r="G23" s="89"/>
      <c r="H23" s="89"/>
      <c r="I23" s="89"/>
      <c r="J23" s="89"/>
      <c r="K23" s="88"/>
      <c r="L23" s="31">
        <f t="shared" si="1"/>
        <v>0</v>
      </c>
      <c r="M23" s="89"/>
      <c r="N23" s="89"/>
      <c r="O23" s="89"/>
      <c r="P23" s="88"/>
      <c r="Q23" s="31">
        <f t="shared" si="2"/>
        <v>0</v>
      </c>
      <c r="R23" s="22">
        <f t="shared" si="3"/>
        <v>0</v>
      </c>
      <c r="S23" s="89"/>
      <c r="T23" s="89"/>
      <c r="U23" s="92">
        <f t="shared" si="4"/>
        <v>0</v>
      </c>
      <c r="V23" s="96"/>
      <c r="W23" s="99" t="e">
        <f>'７月'!D23</f>
        <v>#REF!</v>
      </c>
      <c r="X23" s="102"/>
    </row>
    <row r="24" spans="1:24" ht="22.5" customHeight="1">
      <c r="A24" s="76" t="s">
        <v>15</v>
      </c>
      <c r="B24" s="50" t="e">
        <f>SUM(D24+D25)</f>
        <v>#REF!</v>
      </c>
      <c r="C24" s="17" t="s">
        <v>16</v>
      </c>
      <c r="D24" s="83" t="e">
        <f t="shared" si="5"/>
        <v>#REF!</v>
      </c>
      <c r="E24" s="22">
        <f t="shared" si="0"/>
        <v>0</v>
      </c>
      <c r="F24" s="87" t="e">
        <f>X24+G24</f>
        <v>#REF!</v>
      </c>
      <c r="G24" s="89"/>
      <c r="H24" s="89"/>
      <c r="I24" s="89"/>
      <c r="J24" s="89"/>
      <c r="K24" s="88"/>
      <c r="L24" s="31">
        <f t="shared" si="1"/>
        <v>0</v>
      </c>
      <c r="M24" s="89"/>
      <c r="N24" s="89"/>
      <c r="O24" s="89"/>
      <c r="P24" s="88"/>
      <c r="Q24" s="31">
        <f t="shared" si="2"/>
        <v>0</v>
      </c>
      <c r="R24" s="22">
        <f t="shared" si="3"/>
        <v>0</v>
      </c>
      <c r="S24" s="89"/>
      <c r="T24" s="89"/>
      <c r="U24" s="92">
        <f t="shared" si="4"/>
        <v>0</v>
      </c>
      <c r="V24" s="96" t="s">
        <v>15</v>
      </c>
      <c r="W24" s="99" t="e">
        <f>'７月'!D24</f>
        <v>#REF!</v>
      </c>
      <c r="X24" s="101" t="e">
        <f>'７月'!F24:F25</f>
        <v>#REF!</v>
      </c>
    </row>
    <row r="25" spans="1:24" ht="22.5" customHeight="1">
      <c r="A25" s="77"/>
      <c r="B25" s="78"/>
      <c r="C25" s="81" t="s">
        <v>18</v>
      </c>
      <c r="D25" s="84" t="e">
        <f t="shared" si="5"/>
        <v>#REF!</v>
      </c>
      <c r="E25" s="85">
        <f t="shared" si="0"/>
        <v>0</v>
      </c>
      <c r="F25" s="85"/>
      <c r="G25" s="90"/>
      <c r="H25" s="90"/>
      <c r="I25" s="90"/>
      <c r="J25" s="90"/>
      <c r="K25" s="104"/>
      <c r="L25" s="91">
        <f t="shared" si="1"/>
        <v>0</v>
      </c>
      <c r="M25" s="90"/>
      <c r="N25" s="90"/>
      <c r="O25" s="90"/>
      <c r="P25" s="104"/>
      <c r="Q25" s="91">
        <f t="shared" si="2"/>
        <v>0</v>
      </c>
      <c r="R25" s="85">
        <f t="shared" si="3"/>
        <v>0</v>
      </c>
      <c r="S25" s="90"/>
      <c r="T25" s="90"/>
      <c r="U25" s="93">
        <f t="shared" si="4"/>
        <v>0</v>
      </c>
      <c r="V25" s="97"/>
      <c r="W25" s="100" t="e">
        <f>'７月'!D25</f>
        <v>#REF!</v>
      </c>
      <c r="X25" s="103"/>
    </row>
    <row r="26" spans="1:24" ht="22.5" customHeight="1">
      <c r="B26" s="79"/>
      <c r="C26" s="79"/>
      <c r="D26" s="79"/>
      <c r="E26" s="79"/>
      <c r="F26" s="79"/>
      <c r="G26" s="79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/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6" t="s">
        <v>25</v>
      </c>
      <c r="C1" s="6"/>
      <c r="D1" s="6"/>
      <c r="E1" s="6"/>
      <c r="F1" s="27"/>
      <c r="G1" s="27"/>
    </row>
    <row r="2" spans="1:24" ht="22.5" customHeight="1">
      <c r="B2" s="7" t="s">
        <v>45</v>
      </c>
      <c r="C2" s="7"/>
      <c r="D2" s="7"/>
      <c r="E2" s="7"/>
      <c r="F2" s="26"/>
      <c r="G2" s="26"/>
      <c r="K2" s="35" t="s">
        <v>39</v>
      </c>
      <c r="L2" s="35"/>
      <c r="M2" s="35"/>
      <c r="O2" s="35" t="s">
        <v>26</v>
      </c>
      <c r="P2" s="35"/>
      <c r="Q2" s="35"/>
      <c r="R2" s="35"/>
      <c r="S2" s="36" t="e">
        <f>B6/F6</f>
        <v>#REF!</v>
      </c>
      <c r="T2" t="s">
        <v>27</v>
      </c>
      <c r="V2" t="s">
        <v>30</v>
      </c>
    </row>
    <row r="3" spans="1:24" ht="22.5" customHeight="1">
      <c r="A3" s="1"/>
      <c r="B3" s="8" t="s">
        <v>31</v>
      </c>
      <c r="C3" s="13" t="s">
        <v>32</v>
      </c>
      <c r="D3" s="18"/>
      <c r="E3" s="23" t="s">
        <v>37</v>
      </c>
      <c r="F3" s="28" t="s">
        <v>29</v>
      </c>
      <c r="G3" s="28" t="s">
        <v>38</v>
      </c>
      <c r="H3" s="32" t="s">
        <v>35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 t="s">
        <v>36</v>
      </c>
      <c r="T3" s="32"/>
      <c r="U3" s="37"/>
      <c r="V3" s="42"/>
      <c r="W3" s="47" t="s">
        <v>1</v>
      </c>
      <c r="X3" s="51"/>
    </row>
    <row r="4" spans="1:24" ht="22.5" customHeight="1">
      <c r="A4" s="2"/>
      <c r="B4" s="9"/>
      <c r="C4" s="14"/>
      <c r="D4" s="19"/>
      <c r="E4" s="24"/>
      <c r="F4" s="29"/>
      <c r="G4" s="29"/>
      <c r="H4" s="33" t="s">
        <v>34</v>
      </c>
      <c r="I4" s="33"/>
      <c r="J4" s="33"/>
      <c r="K4" s="33"/>
      <c r="L4" s="33" t="s">
        <v>14</v>
      </c>
      <c r="M4" s="33" t="s">
        <v>33</v>
      </c>
      <c r="N4" s="33"/>
      <c r="O4" s="33"/>
      <c r="P4" s="33"/>
      <c r="Q4" s="33" t="s">
        <v>14</v>
      </c>
      <c r="R4" s="24" t="s">
        <v>17</v>
      </c>
      <c r="S4" s="33" t="s">
        <v>22</v>
      </c>
      <c r="T4" s="33" t="s">
        <v>24</v>
      </c>
      <c r="U4" s="38" t="s">
        <v>9</v>
      </c>
      <c r="V4" s="43"/>
      <c r="W4" s="48" t="s">
        <v>31</v>
      </c>
      <c r="X4" s="52" t="s">
        <v>29</v>
      </c>
    </row>
    <row r="5" spans="1:24" ht="22.5" customHeight="1">
      <c r="A5" s="3"/>
      <c r="B5" s="10"/>
      <c r="C5" s="15"/>
      <c r="D5" s="20"/>
      <c r="E5" s="25"/>
      <c r="F5" s="30"/>
      <c r="G5" s="30"/>
      <c r="H5" s="34" t="s">
        <v>19</v>
      </c>
      <c r="I5" s="34" t="s">
        <v>20</v>
      </c>
      <c r="J5" s="34" t="s">
        <v>21</v>
      </c>
      <c r="K5" s="34" t="s">
        <v>10</v>
      </c>
      <c r="L5" s="34"/>
      <c r="M5" s="34" t="s">
        <v>19</v>
      </c>
      <c r="N5" s="34" t="s">
        <v>20</v>
      </c>
      <c r="O5" s="34" t="s">
        <v>21</v>
      </c>
      <c r="P5" s="34" t="s">
        <v>10</v>
      </c>
      <c r="Q5" s="34"/>
      <c r="R5" s="34"/>
      <c r="S5" s="34"/>
      <c r="T5" s="34"/>
      <c r="U5" s="39"/>
      <c r="V5" s="44"/>
      <c r="W5" s="49"/>
      <c r="X5" s="53"/>
    </row>
    <row r="6" spans="1:24" ht="22.5" customHeight="1">
      <c r="A6" s="4" t="s">
        <v>0</v>
      </c>
      <c r="B6" s="11" t="e">
        <f>SUM(D6+D7)</f>
        <v>#REF!</v>
      </c>
      <c r="C6" s="16" t="s">
        <v>16</v>
      </c>
      <c r="D6" s="21" t="e">
        <f>SUMIF(C8:C25,"男",D8:D25)</f>
        <v>#REF!</v>
      </c>
      <c r="E6" s="22">
        <f t="shared" ref="E6:E25" si="0">SUM(H6:K6,S6)-SUM(M6:P6,T6)</f>
        <v>0</v>
      </c>
      <c r="F6" s="21" t="e">
        <f>X6+G6</f>
        <v>#REF!</v>
      </c>
      <c r="G6" s="21">
        <f>SUM(G8:G25)</f>
        <v>0</v>
      </c>
      <c r="H6" s="21">
        <f>SUMIF(C8:C25,"男",H8:H25)</f>
        <v>0</v>
      </c>
      <c r="I6" s="21">
        <f>SUMIF(C8:C25,"男",I8:I25)</f>
        <v>0</v>
      </c>
      <c r="J6" s="21">
        <f>SUMIF(C8:C25,"男",J8:J25)</f>
        <v>0</v>
      </c>
      <c r="K6" s="21">
        <f>SUMIF(C8:C25,"男",K8:K25)</f>
        <v>0</v>
      </c>
      <c r="L6" s="21">
        <f t="shared" ref="L6:L25" si="1">SUM(I6:K6)</f>
        <v>0</v>
      </c>
      <c r="M6" s="21">
        <f>SUMIF(C8:C25,"男",M8:M25)</f>
        <v>0</v>
      </c>
      <c r="N6" s="21">
        <f>SUMIF(C8:C25,"男",N8:N25)</f>
        <v>0</v>
      </c>
      <c r="O6" s="21">
        <f>SUMIF(C8:C25,"男",O8:O25)</f>
        <v>0</v>
      </c>
      <c r="P6" s="21">
        <f>SUMIF(C8:C25,"男",P8:P25)</f>
        <v>0</v>
      </c>
      <c r="Q6" s="21">
        <f t="shared" ref="Q6:Q25" si="2">SUM(N6:P6)</f>
        <v>0</v>
      </c>
      <c r="R6" s="21">
        <f t="shared" ref="R6:R25" si="3">SUM(L6-Q6)</f>
        <v>0</v>
      </c>
      <c r="S6" s="21">
        <f>SUMIF(C8:C25,"男",S8:S25)</f>
        <v>0</v>
      </c>
      <c r="T6" s="21">
        <f>SUMIF(C8:C25,"男",T8:T25)</f>
        <v>0</v>
      </c>
      <c r="U6" s="40">
        <f t="shared" ref="U6:U25" si="4">SUM(S6-T6)</f>
        <v>0</v>
      </c>
      <c r="V6" s="58" t="s">
        <v>0</v>
      </c>
      <c r="W6" s="60" t="e">
        <f>SUMIF(C8:C25,"男",W8:W25)</f>
        <v>#REF!</v>
      </c>
      <c r="X6" s="54" t="e">
        <f>SUM(X8:X25)</f>
        <v>#REF!</v>
      </c>
    </row>
    <row r="7" spans="1:24" ht="22.5" customHeight="1">
      <c r="A7" s="5"/>
      <c r="B7" s="12"/>
      <c r="C7" s="17" t="s">
        <v>18</v>
      </c>
      <c r="D7" s="22" t="e">
        <f>SUMIF(C8:C25,"女",D8:D25)</f>
        <v>#REF!</v>
      </c>
      <c r="E7" s="22">
        <f t="shared" si="0"/>
        <v>0</v>
      </c>
      <c r="F7" s="31"/>
      <c r="G7" s="31"/>
      <c r="H7" s="31">
        <f>SUMIF(C8:C25,"女",H8:H25)</f>
        <v>0</v>
      </c>
      <c r="I7" s="31">
        <f>SUMIF(C8:C25,"女",I8:I25)</f>
        <v>0</v>
      </c>
      <c r="J7" s="31">
        <f>SUMIF(C8:C25,"女",J8:J25)</f>
        <v>0</v>
      </c>
      <c r="K7" s="31">
        <f>SUMIF(C8:C25,"女",K8:K25)</f>
        <v>0</v>
      </c>
      <c r="L7" s="22">
        <f t="shared" si="1"/>
        <v>0</v>
      </c>
      <c r="M7" s="31">
        <f>SUMIF(C8:C25,"女",M8:M25)</f>
        <v>0</v>
      </c>
      <c r="N7" s="31">
        <f>SUMIF(C8:C25,"女",N8:N25)</f>
        <v>0</v>
      </c>
      <c r="O7" s="31">
        <f>SUMIF(C8:C25,"女",O8:O25)</f>
        <v>0</v>
      </c>
      <c r="P7" s="31">
        <f>SUMIF(C8:C25,"女",P8:P25)</f>
        <v>0</v>
      </c>
      <c r="Q7" s="31">
        <f t="shared" si="2"/>
        <v>0</v>
      </c>
      <c r="R7" s="22">
        <f t="shared" si="3"/>
        <v>0</v>
      </c>
      <c r="S7" s="22">
        <f>SUMIF(C8:C25,"女",S8:S25)</f>
        <v>0</v>
      </c>
      <c r="T7" s="22">
        <f>SUMIF(C8:C44,"女",T8:T25)</f>
        <v>0</v>
      </c>
      <c r="U7" s="41">
        <f t="shared" si="4"/>
        <v>0</v>
      </c>
      <c r="V7" s="59"/>
      <c r="W7" s="61" t="e">
        <f>SUMIF(C8:C25,"女",W8:W25)</f>
        <v>#REF!</v>
      </c>
      <c r="X7" s="55"/>
    </row>
    <row r="8" spans="1:24" ht="22.5" customHeight="1">
      <c r="A8" s="75" t="s">
        <v>2</v>
      </c>
      <c r="B8" s="50" t="e">
        <f>SUM(D8+D9)</f>
        <v>#REF!</v>
      </c>
      <c r="C8" s="80" t="s">
        <v>16</v>
      </c>
      <c r="D8" s="83" t="e">
        <f t="shared" ref="D8:D25" si="5">E8+W8</f>
        <v>#REF!</v>
      </c>
      <c r="E8" s="22">
        <f t="shared" si="0"/>
        <v>0</v>
      </c>
      <c r="F8" s="86" t="e">
        <f>X8+G8</f>
        <v>#REF!</v>
      </c>
      <c r="G8" s="107"/>
      <c r="H8" s="88"/>
      <c r="I8" s="88"/>
      <c r="J8" s="88"/>
      <c r="K8" s="88"/>
      <c r="L8" s="22">
        <f t="shared" si="1"/>
        <v>0</v>
      </c>
      <c r="M8" s="88"/>
      <c r="N8" s="88"/>
      <c r="O8" s="88"/>
      <c r="P8" s="88"/>
      <c r="Q8" s="22">
        <f t="shared" si="2"/>
        <v>0</v>
      </c>
      <c r="R8" s="22">
        <f t="shared" si="3"/>
        <v>0</v>
      </c>
      <c r="S8" s="88"/>
      <c r="T8" s="88"/>
      <c r="U8" s="92">
        <f t="shared" si="4"/>
        <v>0</v>
      </c>
      <c r="V8" s="105" t="s">
        <v>2</v>
      </c>
      <c r="W8" s="98" t="e">
        <f>'８月'!D8</f>
        <v>#REF!</v>
      </c>
      <c r="X8" s="102" t="e">
        <f>'８月'!F8:F9</f>
        <v>#REF!</v>
      </c>
    </row>
    <row r="9" spans="1:24" ht="22.5" customHeight="1">
      <c r="A9" s="76"/>
      <c r="B9" s="12"/>
      <c r="C9" s="17" t="s">
        <v>18</v>
      </c>
      <c r="D9" s="83" t="e">
        <f t="shared" si="5"/>
        <v>#REF!</v>
      </c>
      <c r="E9" s="22">
        <f t="shared" si="0"/>
        <v>0</v>
      </c>
      <c r="F9" s="22"/>
      <c r="G9" s="88"/>
      <c r="H9" s="89"/>
      <c r="I9" s="89"/>
      <c r="J9" s="89"/>
      <c r="K9" s="89"/>
      <c r="L9" s="31">
        <f t="shared" si="1"/>
        <v>0</v>
      </c>
      <c r="M9" s="89"/>
      <c r="N9" s="89"/>
      <c r="O9" s="89"/>
      <c r="P9" s="89"/>
      <c r="Q9" s="31">
        <f t="shared" si="2"/>
        <v>0</v>
      </c>
      <c r="R9" s="22">
        <f t="shared" si="3"/>
        <v>0</v>
      </c>
      <c r="S9" s="89"/>
      <c r="T9" s="89"/>
      <c r="U9" s="92">
        <f t="shared" si="4"/>
        <v>0</v>
      </c>
      <c r="V9" s="96"/>
      <c r="W9" s="98" t="e">
        <f>'８月'!D9</f>
        <v>#REF!</v>
      </c>
      <c r="X9" s="106"/>
    </row>
    <row r="10" spans="1:24" ht="22.5" customHeight="1">
      <c r="A10" s="76" t="s">
        <v>5</v>
      </c>
      <c r="B10" s="50" t="e">
        <f>SUM(D10+D11)</f>
        <v>#REF!</v>
      </c>
      <c r="C10" s="17" t="s">
        <v>16</v>
      </c>
      <c r="D10" s="83" t="e">
        <f t="shared" si="5"/>
        <v>#REF!</v>
      </c>
      <c r="E10" s="22">
        <f t="shared" si="0"/>
        <v>0</v>
      </c>
      <c r="F10" s="87" t="e">
        <f>X10+G10</f>
        <v>#REF!</v>
      </c>
      <c r="G10" s="107"/>
      <c r="H10" s="89"/>
      <c r="I10" s="89"/>
      <c r="J10" s="89"/>
      <c r="K10" s="89"/>
      <c r="L10" s="31">
        <f t="shared" si="1"/>
        <v>0</v>
      </c>
      <c r="M10" s="89"/>
      <c r="N10" s="89"/>
      <c r="O10" s="89"/>
      <c r="P10" s="89"/>
      <c r="Q10" s="31">
        <f t="shared" si="2"/>
        <v>0</v>
      </c>
      <c r="R10" s="22">
        <f t="shared" si="3"/>
        <v>0</v>
      </c>
      <c r="S10" s="89"/>
      <c r="T10" s="89"/>
      <c r="U10" s="92">
        <f t="shared" si="4"/>
        <v>0</v>
      </c>
      <c r="V10" s="96" t="s">
        <v>5</v>
      </c>
      <c r="W10" s="99" t="e">
        <f>'８月'!D10</f>
        <v>#REF!</v>
      </c>
      <c r="X10" s="102" t="e">
        <f>'８月'!F10:F11</f>
        <v>#REF!</v>
      </c>
    </row>
    <row r="11" spans="1:24" ht="22.5" customHeight="1">
      <c r="A11" s="76"/>
      <c r="B11" s="12"/>
      <c r="C11" s="17" t="s">
        <v>18</v>
      </c>
      <c r="D11" s="83" t="e">
        <f t="shared" si="5"/>
        <v>#REF!</v>
      </c>
      <c r="E11" s="22">
        <f t="shared" si="0"/>
        <v>0</v>
      </c>
      <c r="F11" s="22"/>
      <c r="G11" s="88"/>
      <c r="H11" s="89"/>
      <c r="I11" s="89"/>
      <c r="J11" s="89"/>
      <c r="K11" s="89"/>
      <c r="L11" s="31">
        <f t="shared" si="1"/>
        <v>0</v>
      </c>
      <c r="M11" s="89"/>
      <c r="N11" s="89"/>
      <c r="O11" s="89"/>
      <c r="P11" s="89"/>
      <c r="Q11" s="31">
        <f t="shared" si="2"/>
        <v>0</v>
      </c>
      <c r="R11" s="22">
        <f t="shared" si="3"/>
        <v>0</v>
      </c>
      <c r="S11" s="89"/>
      <c r="T11" s="89"/>
      <c r="U11" s="92">
        <f t="shared" si="4"/>
        <v>0</v>
      </c>
      <c r="V11" s="96"/>
      <c r="W11" s="99" t="e">
        <f>'８月'!D11</f>
        <v>#REF!</v>
      </c>
      <c r="X11" s="106"/>
    </row>
    <row r="12" spans="1:24" ht="22.5" customHeight="1">
      <c r="A12" s="76" t="s">
        <v>7</v>
      </c>
      <c r="B12" s="50" t="e">
        <f>SUM(D12+D13)</f>
        <v>#REF!</v>
      </c>
      <c r="C12" s="17" t="s">
        <v>16</v>
      </c>
      <c r="D12" s="83" t="e">
        <f t="shared" si="5"/>
        <v>#REF!</v>
      </c>
      <c r="E12" s="22">
        <f t="shared" si="0"/>
        <v>0</v>
      </c>
      <c r="F12" s="87" t="e">
        <f>X12+G12</f>
        <v>#REF!</v>
      </c>
      <c r="G12" s="107"/>
      <c r="H12" s="89"/>
      <c r="I12" s="89"/>
      <c r="J12" s="89"/>
      <c r="K12" s="89"/>
      <c r="L12" s="31">
        <f t="shared" si="1"/>
        <v>0</v>
      </c>
      <c r="M12" s="89"/>
      <c r="N12" s="89"/>
      <c r="O12" s="89"/>
      <c r="P12" s="89"/>
      <c r="Q12" s="31">
        <f t="shared" si="2"/>
        <v>0</v>
      </c>
      <c r="R12" s="22">
        <f t="shared" si="3"/>
        <v>0</v>
      </c>
      <c r="S12" s="89"/>
      <c r="T12" s="89"/>
      <c r="U12" s="92">
        <f t="shared" si="4"/>
        <v>0</v>
      </c>
      <c r="V12" s="96" t="s">
        <v>7</v>
      </c>
      <c r="W12" s="99" t="e">
        <f>'８月'!D12</f>
        <v>#REF!</v>
      </c>
      <c r="X12" s="102" t="e">
        <f>'８月'!F12:F13</f>
        <v>#REF!</v>
      </c>
    </row>
    <row r="13" spans="1:24" ht="22.5" customHeight="1">
      <c r="A13" s="76"/>
      <c r="B13" s="12"/>
      <c r="C13" s="17" t="s">
        <v>18</v>
      </c>
      <c r="D13" s="83" t="e">
        <f t="shared" si="5"/>
        <v>#REF!</v>
      </c>
      <c r="E13" s="22">
        <f t="shared" si="0"/>
        <v>0</v>
      </c>
      <c r="F13" s="22"/>
      <c r="G13" s="88"/>
      <c r="H13" s="89"/>
      <c r="I13" s="89"/>
      <c r="J13" s="89"/>
      <c r="K13" s="89"/>
      <c r="L13" s="31">
        <f t="shared" si="1"/>
        <v>0</v>
      </c>
      <c r="M13" s="89"/>
      <c r="N13" s="89"/>
      <c r="O13" s="89"/>
      <c r="P13" s="89"/>
      <c r="Q13" s="31">
        <f t="shared" si="2"/>
        <v>0</v>
      </c>
      <c r="R13" s="22">
        <f t="shared" si="3"/>
        <v>0</v>
      </c>
      <c r="S13" s="89"/>
      <c r="T13" s="89"/>
      <c r="U13" s="92">
        <f t="shared" si="4"/>
        <v>0</v>
      </c>
      <c r="V13" s="96"/>
      <c r="W13" s="99" t="e">
        <f>'８月'!D13</f>
        <v>#REF!</v>
      </c>
      <c r="X13" s="106"/>
    </row>
    <row r="14" spans="1:24" ht="22.5" customHeight="1">
      <c r="A14" s="76" t="s">
        <v>4</v>
      </c>
      <c r="B14" s="50" t="e">
        <f>SUM(D14+D15)</f>
        <v>#REF!</v>
      </c>
      <c r="C14" s="17" t="s">
        <v>16</v>
      </c>
      <c r="D14" s="83" t="e">
        <f t="shared" si="5"/>
        <v>#REF!</v>
      </c>
      <c r="E14" s="22">
        <f t="shared" si="0"/>
        <v>0</v>
      </c>
      <c r="F14" s="87" t="e">
        <f>X14+G14</f>
        <v>#REF!</v>
      </c>
      <c r="G14" s="107"/>
      <c r="H14" s="89"/>
      <c r="I14" s="89"/>
      <c r="J14" s="89"/>
      <c r="K14" s="89"/>
      <c r="L14" s="31">
        <f t="shared" si="1"/>
        <v>0</v>
      </c>
      <c r="M14" s="89"/>
      <c r="N14" s="89"/>
      <c r="O14" s="89"/>
      <c r="P14" s="89"/>
      <c r="Q14" s="31">
        <f t="shared" si="2"/>
        <v>0</v>
      </c>
      <c r="R14" s="22">
        <f t="shared" si="3"/>
        <v>0</v>
      </c>
      <c r="S14" s="89"/>
      <c r="T14" s="89"/>
      <c r="U14" s="92">
        <f t="shared" si="4"/>
        <v>0</v>
      </c>
      <c r="V14" s="96" t="s">
        <v>4</v>
      </c>
      <c r="W14" s="99" t="e">
        <f>'８月'!D14</f>
        <v>#REF!</v>
      </c>
      <c r="X14" s="102" t="e">
        <f>'８月'!F14:F15</f>
        <v>#REF!</v>
      </c>
    </row>
    <row r="15" spans="1:24" ht="22.5" customHeight="1">
      <c r="A15" s="76"/>
      <c r="B15" s="12"/>
      <c r="C15" s="17" t="s">
        <v>18</v>
      </c>
      <c r="D15" s="83" t="e">
        <f t="shared" si="5"/>
        <v>#REF!</v>
      </c>
      <c r="E15" s="22">
        <f t="shared" si="0"/>
        <v>0</v>
      </c>
      <c r="F15" s="22"/>
      <c r="G15" s="88"/>
      <c r="H15" s="89"/>
      <c r="I15" s="89"/>
      <c r="J15" s="89"/>
      <c r="K15" s="89"/>
      <c r="L15" s="31">
        <f t="shared" si="1"/>
        <v>0</v>
      </c>
      <c r="M15" s="89"/>
      <c r="N15" s="89"/>
      <c r="O15" s="89"/>
      <c r="P15" s="89"/>
      <c r="Q15" s="31">
        <f t="shared" si="2"/>
        <v>0</v>
      </c>
      <c r="R15" s="22">
        <f t="shared" si="3"/>
        <v>0</v>
      </c>
      <c r="S15" s="89"/>
      <c r="T15" s="89"/>
      <c r="U15" s="92">
        <f t="shared" si="4"/>
        <v>0</v>
      </c>
      <c r="V15" s="96"/>
      <c r="W15" s="99" t="e">
        <f>'８月'!D15</f>
        <v>#REF!</v>
      </c>
      <c r="X15" s="106"/>
    </row>
    <row r="16" spans="1:24" ht="22.5" customHeight="1">
      <c r="A16" s="76" t="s">
        <v>11</v>
      </c>
      <c r="B16" s="50" t="e">
        <f>SUM(D16+D17)</f>
        <v>#REF!</v>
      </c>
      <c r="C16" s="17" t="s">
        <v>16</v>
      </c>
      <c r="D16" s="83" t="e">
        <f t="shared" si="5"/>
        <v>#REF!</v>
      </c>
      <c r="E16" s="22">
        <f t="shared" si="0"/>
        <v>0</v>
      </c>
      <c r="F16" s="87" t="e">
        <f>X16+G16</f>
        <v>#REF!</v>
      </c>
      <c r="G16" s="107"/>
      <c r="H16" s="89"/>
      <c r="I16" s="89"/>
      <c r="J16" s="89"/>
      <c r="K16" s="89"/>
      <c r="L16" s="31">
        <f t="shared" si="1"/>
        <v>0</v>
      </c>
      <c r="M16" s="89"/>
      <c r="N16" s="89"/>
      <c r="O16" s="89"/>
      <c r="P16" s="89"/>
      <c r="Q16" s="31">
        <f t="shared" si="2"/>
        <v>0</v>
      </c>
      <c r="R16" s="22">
        <f t="shared" si="3"/>
        <v>0</v>
      </c>
      <c r="S16" s="89"/>
      <c r="T16" s="89"/>
      <c r="U16" s="92">
        <f t="shared" si="4"/>
        <v>0</v>
      </c>
      <c r="V16" s="96" t="s">
        <v>11</v>
      </c>
      <c r="W16" s="99" t="e">
        <f>'８月'!D16</f>
        <v>#REF!</v>
      </c>
      <c r="X16" s="102" t="e">
        <f>'８月'!F16:F17</f>
        <v>#REF!</v>
      </c>
    </row>
    <row r="17" spans="1:24" ht="22.5" customHeight="1">
      <c r="A17" s="76"/>
      <c r="B17" s="12"/>
      <c r="C17" s="17" t="s">
        <v>18</v>
      </c>
      <c r="D17" s="83" t="e">
        <f t="shared" si="5"/>
        <v>#REF!</v>
      </c>
      <c r="E17" s="22">
        <f t="shared" si="0"/>
        <v>0</v>
      </c>
      <c r="F17" s="22"/>
      <c r="G17" s="88"/>
      <c r="H17" s="89"/>
      <c r="I17" s="89"/>
      <c r="J17" s="89"/>
      <c r="K17" s="89"/>
      <c r="L17" s="31">
        <f t="shared" si="1"/>
        <v>0</v>
      </c>
      <c r="M17" s="89"/>
      <c r="N17" s="89"/>
      <c r="O17" s="89"/>
      <c r="P17" s="89"/>
      <c r="Q17" s="31">
        <f t="shared" si="2"/>
        <v>0</v>
      </c>
      <c r="R17" s="22">
        <f t="shared" si="3"/>
        <v>0</v>
      </c>
      <c r="S17" s="89"/>
      <c r="T17" s="89"/>
      <c r="U17" s="92">
        <f t="shared" si="4"/>
        <v>0</v>
      </c>
      <c r="V17" s="96"/>
      <c r="W17" s="99" t="e">
        <f>'８月'!D17</f>
        <v>#REF!</v>
      </c>
      <c r="X17" s="106"/>
    </row>
    <row r="18" spans="1:24" ht="22.5" customHeight="1">
      <c r="A18" s="76" t="s">
        <v>8</v>
      </c>
      <c r="B18" s="50" t="e">
        <f>SUM(D18+D19)</f>
        <v>#REF!</v>
      </c>
      <c r="C18" s="17" t="s">
        <v>16</v>
      </c>
      <c r="D18" s="83" t="e">
        <f t="shared" si="5"/>
        <v>#REF!</v>
      </c>
      <c r="E18" s="22">
        <f t="shared" si="0"/>
        <v>0</v>
      </c>
      <c r="F18" s="87" t="e">
        <f>X18+G18</f>
        <v>#REF!</v>
      </c>
      <c r="G18" s="107"/>
      <c r="H18" s="89"/>
      <c r="I18" s="89"/>
      <c r="J18" s="89"/>
      <c r="K18" s="89"/>
      <c r="L18" s="31">
        <f t="shared" si="1"/>
        <v>0</v>
      </c>
      <c r="M18" s="89"/>
      <c r="N18" s="89"/>
      <c r="O18" s="89"/>
      <c r="P18" s="89"/>
      <c r="Q18" s="31">
        <f t="shared" si="2"/>
        <v>0</v>
      </c>
      <c r="R18" s="22">
        <f t="shared" si="3"/>
        <v>0</v>
      </c>
      <c r="S18" s="89"/>
      <c r="T18" s="89"/>
      <c r="U18" s="92">
        <f t="shared" si="4"/>
        <v>0</v>
      </c>
      <c r="V18" s="96" t="s">
        <v>8</v>
      </c>
      <c r="W18" s="99" t="e">
        <f>'８月'!D18</f>
        <v>#REF!</v>
      </c>
      <c r="X18" s="102" t="e">
        <f>'８月'!F18:F19</f>
        <v>#REF!</v>
      </c>
    </row>
    <row r="19" spans="1:24" ht="22.5" customHeight="1">
      <c r="A19" s="76"/>
      <c r="B19" s="12"/>
      <c r="C19" s="17" t="s">
        <v>18</v>
      </c>
      <c r="D19" s="83" t="e">
        <f t="shared" si="5"/>
        <v>#REF!</v>
      </c>
      <c r="E19" s="22">
        <f t="shared" si="0"/>
        <v>0</v>
      </c>
      <c r="F19" s="22"/>
      <c r="G19" s="88"/>
      <c r="H19" s="89"/>
      <c r="I19" s="89"/>
      <c r="J19" s="89"/>
      <c r="K19" s="89"/>
      <c r="L19" s="31">
        <f t="shared" si="1"/>
        <v>0</v>
      </c>
      <c r="M19" s="89"/>
      <c r="N19" s="89"/>
      <c r="O19" s="89"/>
      <c r="P19" s="89"/>
      <c r="Q19" s="31">
        <f t="shared" si="2"/>
        <v>0</v>
      </c>
      <c r="R19" s="22">
        <f t="shared" si="3"/>
        <v>0</v>
      </c>
      <c r="S19" s="89"/>
      <c r="T19" s="89"/>
      <c r="U19" s="92">
        <f t="shared" si="4"/>
        <v>0</v>
      </c>
      <c r="V19" s="96"/>
      <c r="W19" s="99" t="e">
        <f>'８月'!D19</f>
        <v>#REF!</v>
      </c>
      <c r="X19" s="106"/>
    </row>
    <row r="20" spans="1:24" ht="22.5" customHeight="1">
      <c r="A20" s="76" t="s">
        <v>12</v>
      </c>
      <c r="B20" s="50" t="e">
        <f>SUM(D20+D21)</f>
        <v>#REF!</v>
      </c>
      <c r="C20" s="17" t="s">
        <v>16</v>
      </c>
      <c r="D20" s="83" t="e">
        <f t="shared" si="5"/>
        <v>#REF!</v>
      </c>
      <c r="E20" s="22">
        <f t="shared" si="0"/>
        <v>0</v>
      </c>
      <c r="F20" s="87" t="e">
        <f>X20+G20</f>
        <v>#REF!</v>
      </c>
      <c r="G20" s="107"/>
      <c r="H20" s="89"/>
      <c r="I20" s="89"/>
      <c r="J20" s="89"/>
      <c r="K20" s="89"/>
      <c r="L20" s="31">
        <f t="shared" si="1"/>
        <v>0</v>
      </c>
      <c r="M20" s="89"/>
      <c r="N20" s="89"/>
      <c r="O20" s="89"/>
      <c r="P20" s="89"/>
      <c r="Q20" s="31">
        <f t="shared" si="2"/>
        <v>0</v>
      </c>
      <c r="R20" s="22">
        <f t="shared" si="3"/>
        <v>0</v>
      </c>
      <c r="S20" s="89"/>
      <c r="T20" s="89"/>
      <c r="U20" s="92">
        <f t="shared" si="4"/>
        <v>0</v>
      </c>
      <c r="V20" s="96" t="s">
        <v>12</v>
      </c>
      <c r="W20" s="99" t="e">
        <f>'８月'!D20</f>
        <v>#REF!</v>
      </c>
      <c r="X20" s="102" t="e">
        <f>'８月'!F20:F21</f>
        <v>#REF!</v>
      </c>
    </row>
    <row r="21" spans="1:24" ht="22.5" customHeight="1">
      <c r="A21" s="76"/>
      <c r="B21" s="12"/>
      <c r="C21" s="17" t="s">
        <v>18</v>
      </c>
      <c r="D21" s="83" t="e">
        <f t="shared" si="5"/>
        <v>#REF!</v>
      </c>
      <c r="E21" s="22">
        <f t="shared" si="0"/>
        <v>0</v>
      </c>
      <c r="F21" s="22"/>
      <c r="G21" s="88"/>
      <c r="H21" s="89"/>
      <c r="I21" s="89"/>
      <c r="J21" s="89"/>
      <c r="K21" s="89"/>
      <c r="L21" s="31">
        <f t="shared" si="1"/>
        <v>0</v>
      </c>
      <c r="M21" s="89"/>
      <c r="N21" s="89"/>
      <c r="O21" s="89"/>
      <c r="P21" s="89"/>
      <c r="Q21" s="31">
        <f t="shared" si="2"/>
        <v>0</v>
      </c>
      <c r="R21" s="22">
        <f t="shared" si="3"/>
        <v>0</v>
      </c>
      <c r="S21" s="89"/>
      <c r="T21" s="89"/>
      <c r="U21" s="92">
        <f t="shared" si="4"/>
        <v>0</v>
      </c>
      <c r="V21" s="96"/>
      <c r="W21" s="99" t="e">
        <f>'８月'!D21</f>
        <v>#REF!</v>
      </c>
      <c r="X21" s="106"/>
    </row>
    <row r="22" spans="1:24" ht="22.5" customHeight="1">
      <c r="A22" s="76" t="s">
        <v>13</v>
      </c>
      <c r="B22" s="50" t="e">
        <f>SUM(D22+D23)</f>
        <v>#REF!</v>
      </c>
      <c r="C22" s="17" t="s">
        <v>16</v>
      </c>
      <c r="D22" s="83" t="e">
        <f t="shared" si="5"/>
        <v>#REF!</v>
      </c>
      <c r="E22" s="22">
        <f t="shared" si="0"/>
        <v>0</v>
      </c>
      <c r="F22" s="87" t="e">
        <f>X22+G22</f>
        <v>#REF!</v>
      </c>
      <c r="G22" s="107"/>
      <c r="H22" s="89"/>
      <c r="I22" s="89"/>
      <c r="J22" s="89"/>
      <c r="K22" s="89"/>
      <c r="L22" s="31">
        <f t="shared" si="1"/>
        <v>0</v>
      </c>
      <c r="M22" s="89"/>
      <c r="N22" s="89"/>
      <c r="O22" s="89"/>
      <c r="P22" s="89"/>
      <c r="Q22" s="31">
        <f t="shared" si="2"/>
        <v>0</v>
      </c>
      <c r="R22" s="22">
        <f t="shared" si="3"/>
        <v>0</v>
      </c>
      <c r="S22" s="89"/>
      <c r="T22" s="89"/>
      <c r="U22" s="92">
        <f t="shared" si="4"/>
        <v>0</v>
      </c>
      <c r="V22" s="96" t="s">
        <v>13</v>
      </c>
      <c r="W22" s="99" t="e">
        <f>'８月'!D22</f>
        <v>#REF!</v>
      </c>
      <c r="X22" s="102" t="e">
        <f>'８月'!F22:F23</f>
        <v>#REF!</v>
      </c>
    </row>
    <row r="23" spans="1:24" ht="22.5" customHeight="1">
      <c r="A23" s="76"/>
      <c r="B23" s="12"/>
      <c r="C23" s="17" t="s">
        <v>18</v>
      </c>
      <c r="D23" s="83" t="e">
        <f t="shared" si="5"/>
        <v>#REF!</v>
      </c>
      <c r="E23" s="22">
        <f t="shared" si="0"/>
        <v>0</v>
      </c>
      <c r="F23" s="22"/>
      <c r="G23" s="88"/>
      <c r="H23" s="89"/>
      <c r="I23" s="89"/>
      <c r="J23" s="89"/>
      <c r="K23" s="89"/>
      <c r="L23" s="31">
        <f t="shared" si="1"/>
        <v>0</v>
      </c>
      <c r="M23" s="89"/>
      <c r="N23" s="89"/>
      <c r="O23" s="89"/>
      <c r="P23" s="89"/>
      <c r="Q23" s="31">
        <f t="shared" si="2"/>
        <v>0</v>
      </c>
      <c r="R23" s="22">
        <f t="shared" si="3"/>
        <v>0</v>
      </c>
      <c r="S23" s="89"/>
      <c r="T23" s="89"/>
      <c r="U23" s="92">
        <f t="shared" si="4"/>
        <v>0</v>
      </c>
      <c r="V23" s="96"/>
      <c r="W23" s="99" t="e">
        <f>'８月'!D23</f>
        <v>#REF!</v>
      </c>
      <c r="X23" s="106"/>
    </row>
    <row r="24" spans="1:24" ht="22.5" customHeight="1">
      <c r="A24" s="76" t="s">
        <v>15</v>
      </c>
      <c r="B24" s="12" t="e">
        <f>SUM(D24+D25)</f>
        <v>#REF!</v>
      </c>
      <c r="C24" s="17" t="s">
        <v>16</v>
      </c>
      <c r="D24" s="83" t="e">
        <f t="shared" si="5"/>
        <v>#REF!</v>
      </c>
      <c r="E24" s="22">
        <f t="shared" si="0"/>
        <v>0</v>
      </c>
      <c r="F24" s="87" t="e">
        <f>X24+G24</f>
        <v>#REF!</v>
      </c>
      <c r="G24" s="107"/>
      <c r="H24" s="89"/>
      <c r="I24" s="89"/>
      <c r="J24" s="89"/>
      <c r="K24" s="89"/>
      <c r="L24" s="31">
        <f t="shared" si="1"/>
        <v>0</v>
      </c>
      <c r="M24" s="89"/>
      <c r="N24" s="89"/>
      <c r="O24" s="89"/>
      <c r="P24" s="89"/>
      <c r="Q24" s="31">
        <f t="shared" si="2"/>
        <v>0</v>
      </c>
      <c r="R24" s="22">
        <f t="shared" si="3"/>
        <v>0</v>
      </c>
      <c r="S24" s="89"/>
      <c r="T24" s="89"/>
      <c r="U24" s="92">
        <f t="shared" si="4"/>
        <v>0</v>
      </c>
      <c r="V24" s="96" t="s">
        <v>15</v>
      </c>
      <c r="W24" s="99" t="e">
        <f>'８月'!D24</f>
        <v>#REF!</v>
      </c>
      <c r="X24" s="106" t="e">
        <f>'８月'!F24:F25</f>
        <v>#REF!</v>
      </c>
    </row>
    <row r="25" spans="1:24" ht="22.5" customHeight="1">
      <c r="A25" s="77"/>
      <c r="B25" s="78"/>
      <c r="C25" s="81" t="s">
        <v>18</v>
      </c>
      <c r="D25" s="84" t="e">
        <f t="shared" si="5"/>
        <v>#REF!</v>
      </c>
      <c r="E25" s="85">
        <f t="shared" si="0"/>
        <v>0</v>
      </c>
      <c r="F25" s="85"/>
      <c r="G25" s="104"/>
      <c r="H25" s="90"/>
      <c r="I25" s="90"/>
      <c r="J25" s="90"/>
      <c r="K25" s="90"/>
      <c r="L25" s="91">
        <f t="shared" si="1"/>
        <v>0</v>
      </c>
      <c r="M25" s="90"/>
      <c r="N25" s="90"/>
      <c r="O25" s="90"/>
      <c r="P25" s="90"/>
      <c r="Q25" s="91">
        <f t="shared" si="2"/>
        <v>0</v>
      </c>
      <c r="R25" s="85">
        <f t="shared" si="3"/>
        <v>0</v>
      </c>
      <c r="S25" s="90"/>
      <c r="T25" s="90"/>
      <c r="U25" s="93">
        <f t="shared" si="4"/>
        <v>0</v>
      </c>
      <c r="V25" s="97"/>
      <c r="W25" s="100" t="e">
        <f>'８月'!D25</f>
        <v>#REF!</v>
      </c>
      <c r="X25" s="108"/>
    </row>
    <row r="26" spans="1:24" ht="22.5" customHeight="1">
      <c r="B26" s="79"/>
      <c r="C26" s="79"/>
      <c r="D26" s="79"/>
      <c r="E26" s="79"/>
      <c r="F26" s="79"/>
      <c r="G26" s="79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6" t="s">
        <v>25</v>
      </c>
      <c r="C1" s="6"/>
      <c r="D1" s="6"/>
      <c r="E1" s="6"/>
      <c r="F1" s="27"/>
      <c r="G1" s="27"/>
    </row>
    <row r="2" spans="1:24" ht="22.5" customHeight="1">
      <c r="B2" s="7" t="s">
        <v>44</v>
      </c>
      <c r="C2" s="7"/>
      <c r="D2" s="7"/>
      <c r="E2" s="7"/>
      <c r="F2" s="26"/>
      <c r="G2" s="26"/>
      <c r="K2" s="35" t="s">
        <v>39</v>
      </c>
      <c r="L2" s="35"/>
      <c r="M2" s="35"/>
      <c r="O2" s="35" t="s">
        <v>26</v>
      </c>
      <c r="P2" s="35"/>
      <c r="Q2" s="35"/>
      <c r="R2" s="35"/>
      <c r="S2" s="36" t="e">
        <f>B6/F6</f>
        <v>#REF!</v>
      </c>
      <c r="T2" t="s">
        <v>27</v>
      </c>
      <c r="V2" t="s">
        <v>30</v>
      </c>
    </row>
    <row r="3" spans="1:24" ht="22.5" customHeight="1">
      <c r="A3" s="1"/>
      <c r="B3" s="8" t="s">
        <v>31</v>
      </c>
      <c r="C3" s="13" t="s">
        <v>32</v>
      </c>
      <c r="D3" s="18"/>
      <c r="E3" s="23" t="s">
        <v>37</v>
      </c>
      <c r="F3" s="28" t="s">
        <v>29</v>
      </c>
      <c r="G3" s="28" t="s">
        <v>38</v>
      </c>
      <c r="H3" s="32" t="s">
        <v>35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 t="s">
        <v>36</v>
      </c>
      <c r="T3" s="32"/>
      <c r="U3" s="37"/>
      <c r="V3" s="42"/>
      <c r="W3" s="47" t="s">
        <v>1</v>
      </c>
      <c r="X3" s="51"/>
    </row>
    <row r="4" spans="1:24" ht="22.5" customHeight="1">
      <c r="A4" s="2"/>
      <c r="B4" s="9"/>
      <c r="C4" s="14"/>
      <c r="D4" s="19"/>
      <c r="E4" s="24"/>
      <c r="F4" s="29"/>
      <c r="G4" s="29"/>
      <c r="H4" s="33" t="s">
        <v>34</v>
      </c>
      <c r="I4" s="33"/>
      <c r="J4" s="33"/>
      <c r="K4" s="33"/>
      <c r="L4" s="33" t="s">
        <v>14</v>
      </c>
      <c r="M4" s="33" t="s">
        <v>33</v>
      </c>
      <c r="N4" s="33"/>
      <c r="O4" s="33"/>
      <c r="P4" s="33"/>
      <c r="Q4" s="33" t="s">
        <v>14</v>
      </c>
      <c r="R4" s="24" t="s">
        <v>17</v>
      </c>
      <c r="S4" s="33" t="s">
        <v>22</v>
      </c>
      <c r="T4" s="33" t="s">
        <v>24</v>
      </c>
      <c r="U4" s="38" t="s">
        <v>9</v>
      </c>
      <c r="V4" s="43"/>
      <c r="W4" s="48" t="s">
        <v>31</v>
      </c>
      <c r="X4" s="52" t="s">
        <v>29</v>
      </c>
    </row>
    <row r="5" spans="1:24" ht="22.5" customHeight="1">
      <c r="A5" s="3"/>
      <c r="B5" s="10"/>
      <c r="C5" s="15"/>
      <c r="D5" s="20"/>
      <c r="E5" s="25"/>
      <c r="F5" s="30"/>
      <c r="G5" s="30"/>
      <c r="H5" s="34" t="s">
        <v>19</v>
      </c>
      <c r="I5" s="34" t="s">
        <v>20</v>
      </c>
      <c r="J5" s="34" t="s">
        <v>21</v>
      </c>
      <c r="K5" s="34" t="s">
        <v>10</v>
      </c>
      <c r="L5" s="34"/>
      <c r="M5" s="34" t="s">
        <v>19</v>
      </c>
      <c r="N5" s="34" t="s">
        <v>20</v>
      </c>
      <c r="O5" s="34" t="s">
        <v>21</v>
      </c>
      <c r="P5" s="34" t="s">
        <v>10</v>
      </c>
      <c r="Q5" s="34"/>
      <c r="R5" s="34"/>
      <c r="S5" s="34"/>
      <c r="T5" s="34"/>
      <c r="U5" s="39"/>
      <c r="V5" s="44"/>
      <c r="W5" s="49"/>
      <c r="X5" s="53"/>
    </row>
    <row r="6" spans="1:24" ht="22.5" customHeight="1">
      <c r="A6" s="4" t="s">
        <v>0</v>
      </c>
      <c r="B6" s="11" t="e">
        <f>SUM(D6+D7)</f>
        <v>#REF!</v>
      </c>
      <c r="C6" s="16" t="s">
        <v>16</v>
      </c>
      <c r="D6" s="21" t="e">
        <f>SUMIF(C8:C25,"男",D8:D25)</f>
        <v>#REF!</v>
      </c>
      <c r="E6" s="22">
        <f t="shared" ref="E6:E25" si="0">SUM(H6:K6,S6)-SUM(M6:P6,T6)</f>
        <v>0</v>
      </c>
      <c r="F6" s="21" t="e">
        <f>X6+G6</f>
        <v>#REF!</v>
      </c>
      <c r="G6" s="21">
        <f>SUM(G8:G25)</f>
        <v>0</v>
      </c>
      <c r="H6" s="21">
        <f>SUMIF(C8:C25,"男",H8:H25)</f>
        <v>0</v>
      </c>
      <c r="I6" s="21">
        <f>SUMIF(C8:C25,"男",I8:I25)</f>
        <v>0</v>
      </c>
      <c r="J6" s="21">
        <f>SUMIF(C8:C25,"男",J8:J25)</f>
        <v>0</v>
      </c>
      <c r="K6" s="21">
        <f>SUMIF(C8:C25,"男",K8:K25)</f>
        <v>0</v>
      </c>
      <c r="L6" s="21">
        <f t="shared" ref="L6:L25" si="1">SUM(I6:K6)</f>
        <v>0</v>
      </c>
      <c r="M6" s="21">
        <f>SUMIF(C8:C25,"男",M8:M25)</f>
        <v>0</v>
      </c>
      <c r="N6" s="21">
        <f>SUMIF(C8:C25,"男",N8:N25)</f>
        <v>0</v>
      </c>
      <c r="O6" s="21">
        <f>SUMIF(C8:C25,"男",O8:O25)</f>
        <v>0</v>
      </c>
      <c r="P6" s="21">
        <f>SUMIF(C8:C25,"男",P8:P25)</f>
        <v>0</v>
      </c>
      <c r="Q6" s="21">
        <f t="shared" ref="Q6:Q25" si="2">SUM(N6:P6)</f>
        <v>0</v>
      </c>
      <c r="R6" s="21">
        <f t="shared" ref="R6:R25" si="3">SUM(L6-Q6)</f>
        <v>0</v>
      </c>
      <c r="S6" s="21">
        <f>SUMIF(C8:C25,"男",S8:S25)</f>
        <v>0</v>
      </c>
      <c r="T6" s="21">
        <f>SUMIF(C8:C25,"男",T8:T25)</f>
        <v>0</v>
      </c>
      <c r="U6" s="40">
        <f t="shared" ref="U6:U25" si="4">SUM(S6-T6)</f>
        <v>0</v>
      </c>
      <c r="V6" s="58" t="s">
        <v>0</v>
      </c>
      <c r="W6" s="60" t="e">
        <f>SUMIF(C8:C25,"男",W8:W25)</f>
        <v>#REF!</v>
      </c>
      <c r="X6" s="54" t="e">
        <f>SUM(X8:X25)</f>
        <v>#REF!</v>
      </c>
    </row>
    <row r="7" spans="1:24" ht="22.5" customHeight="1">
      <c r="A7" s="5"/>
      <c r="B7" s="12"/>
      <c r="C7" s="17" t="s">
        <v>18</v>
      </c>
      <c r="D7" s="22" t="e">
        <f>SUMIF(C8:C25,"女",D8:D25)</f>
        <v>#REF!</v>
      </c>
      <c r="E7" s="22">
        <f t="shared" si="0"/>
        <v>0</v>
      </c>
      <c r="F7" s="31"/>
      <c r="G7" s="31"/>
      <c r="H7" s="31">
        <f>SUMIF(C8:C25,"女",H8:H25)</f>
        <v>0</v>
      </c>
      <c r="I7" s="31">
        <f>SUMIF(C8:C25,"女",I8:I25)</f>
        <v>0</v>
      </c>
      <c r="J7" s="31">
        <f>SUMIF(C8:C25,"女",J8:J25)</f>
        <v>0</v>
      </c>
      <c r="K7" s="31">
        <f>SUMIF(C8:C25,"女",K8:K25)</f>
        <v>0</v>
      </c>
      <c r="L7" s="22">
        <f t="shared" si="1"/>
        <v>0</v>
      </c>
      <c r="M7" s="31">
        <f>SUMIF(C8:C25,"女",M8:M25)</f>
        <v>0</v>
      </c>
      <c r="N7" s="31">
        <f>SUMIF(C8:C25,"女",N8:N25)</f>
        <v>0</v>
      </c>
      <c r="O7" s="31">
        <f>SUMIF(C8:C25,"女",O8:O25)</f>
        <v>0</v>
      </c>
      <c r="P7" s="31">
        <f>SUMIF(C8:C25,"女",P8:P25)</f>
        <v>0</v>
      </c>
      <c r="Q7" s="31">
        <f t="shared" si="2"/>
        <v>0</v>
      </c>
      <c r="R7" s="22">
        <f t="shared" si="3"/>
        <v>0</v>
      </c>
      <c r="S7" s="22">
        <f>SUMIF(C8:C25,"女",S8:S25)</f>
        <v>0</v>
      </c>
      <c r="T7" s="22">
        <f>SUMIF(C8:C44,"女",T8:T25)</f>
        <v>0</v>
      </c>
      <c r="U7" s="41">
        <f t="shared" si="4"/>
        <v>0</v>
      </c>
      <c r="V7" s="59"/>
      <c r="W7" s="61" t="e">
        <f>SUMIF(C8:C25,"女",W8:W25)</f>
        <v>#REF!</v>
      </c>
      <c r="X7" s="55"/>
    </row>
    <row r="8" spans="1:24" ht="22.5" customHeight="1">
      <c r="A8" s="75" t="s">
        <v>2</v>
      </c>
      <c r="B8" s="50" t="e">
        <f>SUM(D8+D9)</f>
        <v>#REF!</v>
      </c>
      <c r="C8" s="80" t="s">
        <v>16</v>
      </c>
      <c r="D8" s="83" t="e">
        <f t="shared" ref="D8:D25" si="5">E8+W8</f>
        <v>#REF!</v>
      </c>
      <c r="E8" s="22">
        <f t="shared" si="0"/>
        <v>0</v>
      </c>
      <c r="F8" s="86" t="e">
        <f>X8+G8</f>
        <v>#REF!</v>
      </c>
      <c r="G8" s="88"/>
      <c r="H8" s="88"/>
      <c r="I8" s="88"/>
      <c r="J8" s="88"/>
      <c r="K8" s="88"/>
      <c r="L8" s="22">
        <f t="shared" si="1"/>
        <v>0</v>
      </c>
      <c r="M8" s="88"/>
      <c r="N8" s="88"/>
      <c r="O8" s="88"/>
      <c r="P8" s="88"/>
      <c r="Q8" s="22">
        <f t="shared" si="2"/>
        <v>0</v>
      </c>
      <c r="R8" s="22">
        <f t="shared" si="3"/>
        <v>0</v>
      </c>
      <c r="S8" s="88"/>
      <c r="T8" s="88"/>
      <c r="U8" s="92">
        <f t="shared" si="4"/>
        <v>0</v>
      </c>
      <c r="V8" s="105" t="s">
        <v>2</v>
      </c>
      <c r="W8" s="98" t="e">
        <f>'９月'!D8</f>
        <v>#REF!</v>
      </c>
      <c r="X8" s="102" t="e">
        <f>'９月'!F8:F9</f>
        <v>#REF!</v>
      </c>
    </row>
    <row r="9" spans="1:24" ht="22.5" customHeight="1">
      <c r="A9" s="76"/>
      <c r="B9" s="12"/>
      <c r="C9" s="17" t="s">
        <v>18</v>
      </c>
      <c r="D9" s="83" t="e">
        <f t="shared" si="5"/>
        <v>#REF!</v>
      </c>
      <c r="E9" s="22">
        <f t="shared" si="0"/>
        <v>0</v>
      </c>
      <c r="F9" s="22"/>
      <c r="G9" s="89"/>
      <c r="H9" s="89"/>
      <c r="I9" s="89"/>
      <c r="J9" s="89"/>
      <c r="K9" s="89"/>
      <c r="L9" s="31">
        <f t="shared" si="1"/>
        <v>0</v>
      </c>
      <c r="M9" s="89"/>
      <c r="N9" s="89"/>
      <c r="O9" s="89"/>
      <c r="P9" s="89"/>
      <c r="Q9" s="31">
        <f t="shared" si="2"/>
        <v>0</v>
      </c>
      <c r="R9" s="22">
        <f t="shared" si="3"/>
        <v>0</v>
      </c>
      <c r="S9" s="89"/>
      <c r="T9" s="89"/>
      <c r="U9" s="92">
        <f t="shared" si="4"/>
        <v>0</v>
      </c>
      <c r="V9" s="96"/>
      <c r="W9" s="98" t="e">
        <f>'９月'!D9</f>
        <v>#REF!</v>
      </c>
      <c r="X9" s="106"/>
    </row>
    <row r="10" spans="1:24" ht="22.5" customHeight="1">
      <c r="A10" s="76" t="s">
        <v>5</v>
      </c>
      <c r="B10" s="50" t="e">
        <f>SUM(D10+D11)</f>
        <v>#REF!</v>
      </c>
      <c r="C10" s="17" t="s">
        <v>16</v>
      </c>
      <c r="D10" s="83" t="e">
        <f t="shared" si="5"/>
        <v>#REF!</v>
      </c>
      <c r="E10" s="22">
        <f t="shared" si="0"/>
        <v>0</v>
      </c>
      <c r="F10" s="87" t="e">
        <f>X10+G10</f>
        <v>#REF!</v>
      </c>
      <c r="G10" s="89"/>
      <c r="H10" s="89"/>
      <c r="I10" s="89"/>
      <c r="J10" s="89"/>
      <c r="K10" s="89"/>
      <c r="L10" s="31">
        <f t="shared" si="1"/>
        <v>0</v>
      </c>
      <c r="M10" s="89"/>
      <c r="N10" s="89"/>
      <c r="O10" s="89"/>
      <c r="P10" s="89"/>
      <c r="Q10" s="31">
        <f t="shared" si="2"/>
        <v>0</v>
      </c>
      <c r="R10" s="22">
        <f t="shared" si="3"/>
        <v>0</v>
      </c>
      <c r="S10" s="89"/>
      <c r="T10" s="89"/>
      <c r="U10" s="92">
        <f t="shared" si="4"/>
        <v>0</v>
      </c>
      <c r="V10" s="96" t="s">
        <v>5</v>
      </c>
      <c r="W10" s="98" t="e">
        <f>'９月'!D10</f>
        <v>#REF!</v>
      </c>
      <c r="X10" s="102" t="e">
        <f>'９月'!F10:F11</f>
        <v>#REF!</v>
      </c>
    </row>
    <row r="11" spans="1:24" ht="22.5" customHeight="1">
      <c r="A11" s="76"/>
      <c r="B11" s="12"/>
      <c r="C11" s="17" t="s">
        <v>18</v>
      </c>
      <c r="D11" s="83" t="e">
        <f t="shared" si="5"/>
        <v>#REF!</v>
      </c>
      <c r="E11" s="22">
        <f t="shared" si="0"/>
        <v>0</v>
      </c>
      <c r="F11" s="22"/>
      <c r="G11" s="89"/>
      <c r="H11" s="89"/>
      <c r="I11" s="89"/>
      <c r="J11" s="89"/>
      <c r="K11" s="89"/>
      <c r="L11" s="31">
        <f t="shared" si="1"/>
        <v>0</v>
      </c>
      <c r="M11" s="89"/>
      <c r="N11" s="89"/>
      <c r="O11" s="89"/>
      <c r="P11" s="89"/>
      <c r="Q11" s="31">
        <f t="shared" si="2"/>
        <v>0</v>
      </c>
      <c r="R11" s="22">
        <f t="shared" si="3"/>
        <v>0</v>
      </c>
      <c r="S11" s="89"/>
      <c r="T11" s="89"/>
      <c r="U11" s="92">
        <f t="shared" si="4"/>
        <v>0</v>
      </c>
      <c r="V11" s="96"/>
      <c r="W11" s="98" t="e">
        <f>'９月'!D11</f>
        <v>#REF!</v>
      </c>
      <c r="X11" s="106"/>
    </row>
    <row r="12" spans="1:24" ht="22.5" customHeight="1">
      <c r="A12" s="76" t="s">
        <v>7</v>
      </c>
      <c r="B12" s="50" t="e">
        <f>SUM(D12+D13)</f>
        <v>#REF!</v>
      </c>
      <c r="C12" s="17" t="s">
        <v>16</v>
      </c>
      <c r="D12" s="83" t="e">
        <f t="shared" si="5"/>
        <v>#REF!</v>
      </c>
      <c r="E12" s="22">
        <f t="shared" si="0"/>
        <v>0</v>
      </c>
      <c r="F12" s="87" t="e">
        <f>X12+G12</f>
        <v>#REF!</v>
      </c>
      <c r="G12" s="89"/>
      <c r="H12" s="89"/>
      <c r="I12" s="89"/>
      <c r="J12" s="89"/>
      <c r="K12" s="89"/>
      <c r="L12" s="31">
        <f t="shared" si="1"/>
        <v>0</v>
      </c>
      <c r="M12" s="89"/>
      <c r="N12" s="89"/>
      <c r="O12" s="89"/>
      <c r="P12" s="89"/>
      <c r="Q12" s="31">
        <f t="shared" si="2"/>
        <v>0</v>
      </c>
      <c r="R12" s="22">
        <f t="shared" si="3"/>
        <v>0</v>
      </c>
      <c r="S12" s="89"/>
      <c r="T12" s="89"/>
      <c r="U12" s="92">
        <f t="shared" si="4"/>
        <v>0</v>
      </c>
      <c r="V12" s="96" t="s">
        <v>7</v>
      </c>
      <c r="W12" s="98" t="e">
        <f>'９月'!D12</f>
        <v>#REF!</v>
      </c>
      <c r="X12" s="102" t="e">
        <f>'９月'!F12:F13</f>
        <v>#REF!</v>
      </c>
    </row>
    <row r="13" spans="1:24" ht="22.5" customHeight="1">
      <c r="A13" s="76"/>
      <c r="B13" s="12"/>
      <c r="C13" s="17" t="s">
        <v>18</v>
      </c>
      <c r="D13" s="83" t="e">
        <f t="shared" si="5"/>
        <v>#REF!</v>
      </c>
      <c r="E13" s="22">
        <f t="shared" si="0"/>
        <v>0</v>
      </c>
      <c r="F13" s="22"/>
      <c r="G13" s="89"/>
      <c r="H13" s="89"/>
      <c r="I13" s="89"/>
      <c r="J13" s="89"/>
      <c r="K13" s="89"/>
      <c r="L13" s="31">
        <f t="shared" si="1"/>
        <v>0</v>
      </c>
      <c r="M13" s="89"/>
      <c r="N13" s="89"/>
      <c r="O13" s="89"/>
      <c r="P13" s="89"/>
      <c r="Q13" s="31">
        <f t="shared" si="2"/>
        <v>0</v>
      </c>
      <c r="R13" s="22">
        <f t="shared" si="3"/>
        <v>0</v>
      </c>
      <c r="S13" s="89"/>
      <c r="T13" s="89"/>
      <c r="U13" s="92">
        <f t="shared" si="4"/>
        <v>0</v>
      </c>
      <c r="V13" s="96"/>
      <c r="W13" s="98" t="e">
        <f>'９月'!D13</f>
        <v>#REF!</v>
      </c>
      <c r="X13" s="106"/>
    </row>
    <row r="14" spans="1:24" ht="22.5" customHeight="1">
      <c r="A14" s="76" t="s">
        <v>4</v>
      </c>
      <c r="B14" s="50" t="e">
        <f>SUM(D14+D15)</f>
        <v>#REF!</v>
      </c>
      <c r="C14" s="17" t="s">
        <v>16</v>
      </c>
      <c r="D14" s="83" t="e">
        <f t="shared" si="5"/>
        <v>#REF!</v>
      </c>
      <c r="E14" s="22">
        <f t="shared" si="0"/>
        <v>0</v>
      </c>
      <c r="F14" s="87" t="e">
        <f>X14+G14</f>
        <v>#REF!</v>
      </c>
      <c r="G14" s="89"/>
      <c r="H14" s="89"/>
      <c r="I14" s="89"/>
      <c r="J14" s="89"/>
      <c r="K14" s="89"/>
      <c r="L14" s="31">
        <f t="shared" si="1"/>
        <v>0</v>
      </c>
      <c r="M14" s="89"/>
      <c r="N14" s="89"/>
      <c r="O14" s="89"/>
      <c r="P14" s="89"/>
      <c r="Q14" s="31">
        <f t="shared" si="2"/>
        <v>0</v>
      </c>
      <c r="R14" s="22">
        <f t="shared" si="3"/>
        <v>0</v>
      </c>
      <c r="S14" s="89"/>
      <c r="T14" s="89"/>
      <c r="U14" s="92">
        <f t="shared" si="4"/>
        <v>0</v>
      </c>
      <c r="V14" s="96" t="s">
        <v>4</v>
      </c>
      <c r="W14" s="98" t="e">
        <f>'９月'!D14</f>
        <v>#REF!</v>
      </c>
      <c r="X14" s="102" t="e">
        <f>'９月'!F14:F15</f>
        <v>#REF!</v>
      </c>
    </row>
    <row r="15" spans="1:24" ht="22.5" customHeight="1">
      <c r="A15" s="76"/>
      <c r="B15" s="12"/>
      <c r="C15" s="17" t="s">
        <v>18</v>
      </c>
      <c r="D15" s="83" t="e">
        <f t="shared" si="5"/>
        <v>#REF!</v>
      </c>
      <c r="E15" s="22">
        <f t="shared" si="0"/>
        <v>0</v>
      </c>
      <c r="F15" s="22"/>
      <c r="G15" s="89"/>
      <c r="H15" s="89"/>
      <c r="I15" s="89"/>
      <c r="J15" s="89"/>
      <c r="K15" s="89"/>
      <c r="L15" s="31">
        <f t="shared" si="1"/>
        <v>0</v>
      </c>
      <c r="M15" s="89"/>
      <c r="N15" s="89"/>
      <c r="O15" s="89"/>
      <c r="P15" s="89"/>
      <c r="Q15" s="31">
        <f t="shared" si="2"/>
        <v>0</v>
      </c>
      <c r="R15" s="22">
        <f t="shared" si="3"/>
        <v>0</v>
      </c>
      <c r="S15" s="89"/>
      <c r="T15" s="89"/>
      <c r="U15" s="92">
        <f t="shared" si="4"/>
        <v>0</v>
      </c>
      <c r="V15" s="96"/>
      <c r="W15" s="98" t="e">
        <f>'９月'!D15</f>
        <v>#REF!</v>
      </c>
      <c r="X15" s="106"/>
    </row>
    <row r="16" spans="1:24" ht="22.5" customHeight="1">
      <c r="A16" s="76" t="s">
        <v>11</v>
      </c>
      <c r="B16" s="50" t="e">
        <f>SUM(D16+D17)</f>
        <v>#REF!</v>
      </c>
      <c r="C16" s="17" t="s">
        <v>16</v>
      </c>
      <c r="D16" s="83" t="e">
        <f t="shared" si="5"/>
        <v>#REF!</v>
      </c>
      <c r="E16" s="22">
        <f t="shared" si="0"/>
        <v>0</v>
      </c>
      <c r="F16" s="87" t="e">
        <f>X16+G16</f>
        <v>#REF!</v>
      </c>
      <c r="G16" s="89"/>
      <c r="H16" s="89"/>
      <c r="I16" s="89"/>
      <c r="J16" s="89"/>
      <c r="K16" s="89"/>
      <c r="L16" s="31">
        <f t="shared" si="1"/>
        <v>0</v>
      </c>
      <c r="M16" s="89"/>
      <c r="N16" s="89"/>
      <c r="O16" s="89"/>
      <c r="P16" s="89"/>
      <c r="Q16" s="31">
        <f t="shared" si="2"/>
        <v>0</v>
      </c>
      <c r="R16" s="22">
        <f t="shared" si="3"/>
        <v>0</v>
      </c>
      <c r="S16" s="89"/>
      <c r="T16" s="89"/>
      <c r="U16" s="92">
        <f t="shared" si="4"/>
        <v>0</v>
      </c>
      <c r="V16" s="96" t="s">
        <v>11</v>
      </c>
      <c r="W16" s="98" t="e">
        <f>'９月'!D16</f>
        <v>#REF!</v>
      </c>
      <c r="X16" s="102" t="e">
        <f>'９月'!F16:F17</f>
        <v>#REF!</v>
      </c>
    </row>
    <row r="17" spans="1:24" ht="22.5" customHeight="1">
      <c r="A17" s="76"/>
      <c r="B17" s="12"/>
      <c r="C17" s="17" t="s">
        <v>18</v>
      </c>
      <c r="D17" s="83" t="e">
        <f t="shared" si="5"/>
        <v>#REF!</v>
      </c>
      <c r="E17" s="22">
        <f t="shared" si="0"/>
        <v>0</v>
      </c>
      <c r="F17" s="22"/>
      <c r="G17" s="89"/>
      <c r="H17" s="89"/>
      <c r="I17" s="89"/>
      <c r="J17" s="89"/>
      <c r="K17" s="89"/>
      <c r="L17" s="31">
        <f t="shared" si="1"/>
        <v>0</v>
      </c>
      <c r="M17" s="89"/>
      <c r="N17" s="89"/>
      <c r="O17" s="89"/>
      <c r="P17" s="89"/>
      <c r="Q17" s="31">
        <f t="shared" si="2"/>
        <v>0</v>
      </c>
      <c r="R17" s="22">
        <f t="shared" si="3"/>
        <v>0</v>
      </c>
      <c r="S17" s="89"/>
      <c r="T17" s="89"/>
      <c r="U17" s="92">
        <f t="shared" si="4"/>
        <v>0</v>
      </c>
      <c r="V17" s="96"/>
      <c r="W17" s="98" t="e">
        <f>'９月'!D17</f>
        <v>#REF!</v>
      </c>
      <c r="X17" s="106"/>
    </row>
    <row r="18" spans="1:24" ht="22.5" customHeight="1">
      <c r="A18" s="76" t="s">
        <v>8</v>
      </c>
      <c r="B18" s="50" t="e">
        <f>SUM(D18+D19)</f>
        <v>#REF!</v>
      </c>
      <c r="C18" s="17" t="s">
        <v>16</v>
      </c>
      <c r="D18" s="83" t="e">
        <f t="shared" si="5"/>
        <v>#REF!</v>
      </c>
      <c r="E18" s="22">
        <f t="shared" si="0"/>
        <v>0</v>
      </c>
      <c r="F18" s="87" t="e">
        <f>X18+G18</f>
        <v>#REF!</v>
      </c>
      <c r="G18" s="89"/>
      <c r="H18" s="89"/>
      <c r="I18" s="89"/>
      <c r="J18" s="89"/>
      <c r="K18" s="89"/>
      <c r="L18" s="31">
        <f t="shared" si="1"/>
        <v>0</v>
      </c>
      <c r="M18" s="89"/>
      <c r="N18" s="89"/>
      <c r="O18" s="89"/>
      <c r="P18" s="89"/>
      <c r="Q18" s="31">
        <f t="shared" si="2"/>
        <v>0</v>
      </c>
      <c r="R18" s="22">
        <f t="shared" si="3"/>
        <v>0</v>
      </c>
      <c r="S18" s="89"/>
      <c r="T18" s="89"/>
      <c r="U18" s="92">
        <f t="shared" si="4"/>
        <v>0</v>
      </c>
      <c r="V18" s="96" t="s">
        <v>8</v>
      </c>
      <c r="W18" s="98" t="e">
        <f>'９月'!D18</f>
        <v>#REF!</v>
      </c>
      <c r="X18" s="102" t="e">
        <f>'９月'!F18:F19</f>
        <v>#REF!</v>
      </c>
    </row>
    <row r="19" spans="1:24" ht="22.5" customHeight="1">
      <c r="A19" s="76"/>
      <c r="B19" s="12"/>
      <c r="C19" s="17" t="s">
        <v>18</v>
      </c>
      <c r="D19" s="83" t="e">
        <f t="shared" si="5"/>
        <v>#REF!</v>
      </c>
      <c r="E19" s="22">
        <f t="shared" si="0"/>
        <v>0</v>
      </c>
      <c r="F19" s="22"/>
      <c r="G19" s="89"/>
      <c r="H19" s="89"/>
      <c r="I19" s="89"/>
      <c r="J19" s="89"/>
      <c r="K19" s="89"/>
      <c r="L19" s="31">
        <f t="shared" si="1"/>
        <v>0</v>
      </c>
      <c r="M19" s="89"/>
      <c r="N19" s="89"/>
      <c r="O19" s="89"/>
      <c r="P19" s="89"/>
      <c r="Q19" s="31">
        <f t="shared" si="2"/>
        <v>0</v>
      </c>
      <c r="R19" s="22">
        <f t="shared" si="3"/>
        <v>0</v>
      </c>
      <c r="S19" s="89"/>
      <c r="T19" s="89"/>
      <c r="U19" s="92">
        <f t="shared" si="4"/>
        <v>0</v>
      </c>
      <c r="V19" s="96"/>
      <c r="W19" s="98" t="e">
        <f>'９月'!D19</f>
        <v>#REF!</v>
      </c>
      <c r="X19" s="106"/>
    </row>
    <row r="20" spans="1:24" ht="22.5" customHeight="1">
      <c r="A20" s="76" t="s">
        <v>12</v>
      </c>
      <c r="B20" s="50" t="e">
        <f>SUM(D20+D21)</f>
        <v>#REF!</v>
      </c>
      <c r="C20" s="17" t="s">
        <v>16</v>
      </c>
      <c r="D20" s="83" t="e">
        <f t="shared" si="5"/>
        <v>#REF!</v>
      </c>
      <c r="E20" s="22">
        <f t="shared" si="0"/>
        <v>0</v>
      </c>
      <c r="F20" s="87" t="e">
        <f>X20+G20</f>
        <v>#REF!</v>
      </c>
      <c r="G20" s="89"/>
      <c r="H20" s="89"/>
      <c r="I20" s="89"/>
      <c r="J20" s="89"/>
      <c r="K20" s="89"/>
      <c r="L20" s="31">
        <f t="shared" si="1"/>
        <v>0</v>
      </c>
      <c r="M20" s="89"/>
      <c r="N20" s="89"/>
      <c r="O20" s="89"/>
      <c r="P20" s="89"/>
      <c r="Q20" s="31">
        <f t="shared" si="2"/>
        <v>0</v>
      </c>
      <c r="R20" s="22">
        <f t="shared" si="3"/>
        <v>0</v>
      </c>
      <c r="S20" s="89"/>
      <c r="T20" s="89"/>
      <c r="U20" s="92">
        <f t="shared" si="4"/>
        <v>0</v>
      </c>
      <c r="V20" s="96" t="s">
        <v>12</v>
      </c>
      <c r="W20" s="98" t="e">
        <f>'９月'!D20</f>
        <v>#REF!</v>
      </c>
      <c r="X20" s="102" t="e">
        <f>'９月'!F20:F21</f>
        <v>#REF!</v>
      </c>
    </row>
    <row r="21" spans="1:24" ht="22.5" customHeight="1">
      <c r="A21" s="76"/>
      <c r="B21" s="12"/>
      <c r="C21" s="17" t="s">
        <v>18</v>
      </c>
      <c r="D21" s="83" t="e">
        <f t="shared" si="5"/>
        <v>#REF!</v>
      </c>
      <c r="E21" s="22">
        <f t="shared" si="0"/>
        <v>0</v>
      </c>
      <c r="F21" s="22"/>
      <c r="G21" s="89"/>
      <c r="H21" s="89"/>
      <c r="I21" s="89"/>
      <c r="J21" s="89"/>
      <c r="K21" s="89"/>
      <c r="L21" s="31">
        <f t="shared" si="1"/>
        <v>0</v>
      </c>
      <c r="M21" s="89"/>
      <c r="N21" s="89"/>
      <c r="O21" s="89"/>
      <c r="P21" s="89"/>
      <c r="Q21" s="31">
        <f t="shared" si="2"/>
        <v>0</v>
      </c>
      <c r="R21" s="22">
        <f t="shared" si="3"/>
        <v>0</v>
      </c>
      <c r="S21" s="89"/>
      <c r="T21" s="89"/>
      <c r="U21" s="92">
        <f t="shared" si="4"/>
        <v>0</v>
      </c>
      <c r="V21" s="96"/>
      <c r="W21" s="98" t="e">
        <f>'９月'!D21</f>
        <v>#REF!</v>
      </c>
      <c r="X21" s="106"/>
    </row>
    <row r="22" spans="1:24" ht="22.5" customHeight="1">
      <c r="A22" s="76" t="s">
        <v>13</v>
      </c>
      <c r="B22" s="50" t="e">
        <f>SUM(D22+D23)</f>
        <v>#REF!</v>
      </c>
      <c r="C22" s="17" t="s">
        <v>16</v>
      </c>
      <c r="D22" s="83" t="e">
        <f t="shared" si="5"/>
        <v>#REF!</v>
      </c>
      <c r="E22" s="22">
        <f t="shared" si="0"/>
        <v>0</v>
      </c>
      <c r="F22" s="87" t="e">
        <f>X22+G22</f>
        <v>#REF!</v>
      </c>
      <c r="G22" s="89"/>
      <c r="H22" s="89"/>
      <c r="I22" s="89"/>
      <c r="J22" s="89"/>
      <c r="K22" s="89"/>
      <c r="L22" s="31">
        <f t="shared" si="1"/>
        <v>0</v>
      </c>
      <c r="M22" s="89"/>
      <c r="N22" s="89"/>
      <c r="O22" s="89"/>
      <c r="P22" s="89"/>
      <c r="Q22" s="31">
        <f t="shared" si="2"/>
        <v>0</v>
      </c>
      <c r="R22" s="22">
        <f t="shared" si="3"/>
        <v>0</v>
      </c>
      <c r="S22" s="89"/>
      <c r="T22" s="89"/>
      <c r="U22" s="92">
        <f t="shared" si="4"/>
        <v>0</v>
      </c>
      <c r="V22" s="96" t="s">
        <v>13</v>
      </c>
      <c r="W22" s="98" t="e">
        <f>'９月'!D22</f>
        <v>#REF!</v>
      </c>
      <c r="X22" s="102" t="e">
        <f>'９月'!F22:F23</f>
        <v>#REF!</v>
      </c>
    </row>
    <row r="23" spans="1:24" ht="22.5" customHeight="1">
      <c r="A23" s="76"/>
      <c r="B23" s="12"/>
      <c r="C23" s="17" t="s">
        <v>18</v>
      </c>
      <c r="D23" s="83" t="e">
        <f t="shared" si="5"/>
        <v>#REF!</v>
      </c>
      <c r="E23" s="22">
        <f t="shared" si="0"/>
        <v>0</v>
      </c>
      <c r="F23" s="22"/>
      <c r="G23" s="89"/>
      <c r="H23" s="89"/>
      <c r="I23" s="89"/>
      <c r="J23" s="89"/>
      <c r="K23" s="89"/>
      <c r="L23" s="31">
        <f t="shared" si="1"/>
        <v>0</v>
      </c>
      <c r="M23" s="89"/>
      <c r="N23" s="89"/>
      <c r="O23" s="89"/>
      <c r="P23" s="89"/>
      <c r="Q23" s="31">
        <f t="shared" si="2"/>
        <v>0</v>
      </c>
      <c r="R23" s="22">
        <f t="shared" si="3"/>
        <v>0</v>
      </c>
      <c r="S23" s="89"/>
      <c r="T23" s="89"/>
      <c r="U23" s="92">
        <f t="shared" si="4"/>
        <v>0</v>
      </c>
      <c r="V23" s="96"/>
      <c r="W23" s="98" t="e">
        <f>'９月'!D23</f>
        <v>#REF!</v>
      </c>
      <c r="X23" s="106"/>
    </row>
    <row r="24" spans="1:24" ht="22.5" customHeight="1">
      <c r="A24" s="76" t="s">
        <v>15</v>
      </c>
      <c r="B24" s="50" t="e">
        <f>SUM(D24+D25)</f>
        <v>#REF!</v>
      </c>
      <c r="C24" s="17" t="s">
        <v>16</v>
      </c>
      <c r="D24" s="83" t="e">
        <f t="shared" si="5"/>
        <v>#REF!</v>
      </c>
      <c r="E24" s="22">
        <f t="shared" si="0"/>
        <v>0</v>
      </c>
      <c r="F24" s="87" t="e">
        <f>X24+G24</f>
        <v>#REF!</v>
      </c>
      <c r="G24" s="89"/>
      <c r="H24" s="89"/>
      <c r="I24" s="89"/>
      <c r="J24" s="89"/>
      <c r="K24" s="89"/>
      <c r="L24" s="31">
        <f t="shared" si="1"/>
        <v>0</v>
      </c>
      <c r="M24" s="89"/>
      <c r="N24" s="89"/>
      <c r="O24" s="89"/>
      <c r="P24" s="89"/>
      <c r="Q24" s="31">
        <f t="shared" si="2"/>
        <v>0</v>
      </c>
      <c r="R24" s="22">
        <f t="shared" si="3"/>
        <v>0</v>
      </c>
      <c r="S24" s="89"/>
      <c r="T24" s="89"/>
      <c r="U24" s="92">
        <f t="shared" si="4"/>
        <v>0</v>
      </c>
      <c r="V24" s="96" t="s">
        <v>15</v>
      </c>
      <c r="W24" s="98" t="e">
        <f>'９月'!D24</f>
        <v>#REF!</v>
      </c>
      <c r="X24" s="106" t="e">
        <f>'９月'!F24:F25</f>
        <v>#REF!</v>
      </c>
    </row>
    <row r="25" spans="1:24" ht="22.5" customHeight="1">
      <c r="A25" s="77"/>
      <c r="B25" s="78"/>
      <c r="C25" s="81" t="s">
        <v>18</v>
      </c>
      <c r="D25" s="84" t="e">
        <f t="shared" si="5"/>
        <v>#REF!</v>
      </c>
      <c r="E25" s="85">
        <f t="shared" si="0"/>
        <v>0</v>
      </c>
      <c r="F25" s="85"/>
      <c r="G25" s="90"/>
      <c r="H25" s="90"/>
      <c r="I25" s="90"/>
      <c r="J25" s="90"/>
      <c r="K25" s="90"/>
      <c r="L25" s="91">
        <f t="shared" si="1"/>
        <v>0</v>
      </c>
      <c r="M25" s="90"/>
      <c r="N25" s="90"/>
      <c r="O25" s="90"/>
      <c r="P25" s="90"/>
      <c r="Q25" s="91">
        <f t="shared" si="2"/>
        <v>0</v>
      </c>
      <c r="R25" s="85">
        <f t="shared" si="3"/>
        <v>0</v>
      </c>
      <c r="S25" s="90"/>
      <c r="T25" s="90"/>
      <c r="U25" s="93">
        <f t="shared" si="4"/>
        <v>0</v>
      </c>
      <c r="V25" s="97"/>
      <c r="W25" s="100" t="e">
        <f>'９月'!D25</f>
        <v>#REF!</v>
      </c>
      <c r="X25" s="108"/>
    </row>
    <row r="26" spans="1:24" ht="22.5" customHeight="1">
      <c r="B26" s="79"/>
      <c r="C26" s="79"/>
      <c r="D26" s="79"/>
      <c r="E26" s="79"/>
      <c r="F26" s="79"/>
      <c r="G26" s="79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6" t="s">
        <v>25</v>
      </c>
      <c r="C1" s="6"/>
      <c r="D1" s="6"/>
      <c r="E1" s="6"/>
      <c r="F1" s="109"/>
      <c r="G1" s="27"/>
    </row>
    <row r="2" spans="1:24" ht="22.5" customHeight="1">
      <c r="B2" s="7" t="s">
        <v>43</v>
      </c>
      <c r="C2" s="7"/>
      <c r="D2" s="7"/>
      <c r="E2" s="7"/>
      <c r="F2" s="26"/>
      <c r="G2" s="26"/>
      <c r="K2" s="35" t="s">
        <v>39</v>
      </c>
      <c r="L2" s="35"/>
      <c r="M2" s="35"/>
      <c r="O2" s="35" t="s">
        <v>26</v>
      </c>
      <c r="P2" s="35"/>
      <c r="Q2" s="35"/>
      <c r="R2" s="35"/>
      <c r="S2" s="36" t="e">
        <f>B6/F6</f>
        <v>#REF!</v>
      </c>
      <c r="T2" t="s">
        <v>27</v>
      </c>
      <c r="V2" t="s">
        <v>30</v>
      </c>
    </row>
    <row r="3" spans="1:24" ht="22.5" customHeight="1">
      <c r="A3" s="1"/>
      <c r="B3" s="8" t="s">
        <v>31</v>
      </c>
      <c r="C3" s="13" t="s">
        <v>32</v>
      </c>
      <c r="D3" s="18"/>
      <c r="E3" s="23" t="s">
        <v>37</v>
      </c>
      <c r="F3" s="28" t="s">
        <v>29</v>
      </c>
      <c r="G3" s="28" t="s">
        <v>38</v>
      </c>
      <c r="H3" s="32" t="s">
        <v>35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 t="s">
        <v>36</v>
      </c>
      <c r="T3" s="32"/>
      <c r="U3" s="37"/>
      <c r="V3" s="42"/>
      <c r="W3" s="47" t="s">
        <v>1</v>
      </c>
      <c r="X3" s="51"/>
    </row>
    <row r="4" spans="1:24" ht="22.5" customHeight="1">
      <c r="A4" s="2"/>
      <c r="B4" s="9"/>
      <c r="C4" s="14"/>
      <c r="D4" s="19"/>
      <c r="E4" s="24"/>
      <c r="F4" s="29"/>
      <c r="G4" s="29"/>
      <c r="H4" s="33" t="s">
        <v>34</v>
      </c>
      <c r="I4" s="33"/>
      <c r="J4" s="33"/>
      <c r="K4" s="33"/>
      <c r="L4" s="33" t="s">
        <v>14</v>
      </c>
      <c r="M4" s="33" t="s">
        <v>33</v>
      </c>
      <c r="N4" s="33"/>
      <c r="O4" s="33"/>
      <c r="P4" s="33"/>
      <c r="Q4" s="33" t="s">
        <v>14</v>
      </c>
      <c r="R4" s="24" t="s">
        <v>17</v>
      </c>
      <c r="S4" s="33" t="s">
        <v>22</v>
      </c>
      <c r="T4" s="33" t="s">
        <v>24</v>
      </c>
      <c r="U4" s="38" t="s">
        <v>9</v>
      </c>
      <c r="V4" s="43"/>
      <c r="W4" s="48" t="s">
        <v>31</v>
      </c>
      <c r="X4" s="52" t="s">
        <v>29</v>
      </c>
    </row>
    <row r="5" spans="1:24" ht="22.5" customHeight="1">
      <c r="A5" s="3"/>
      <c r="B5" s="10"/>
      <c r="C5" s="15"/>
      <c r="D5" s="20"/>
      <c r="E5" s="25"/>
      <c r="F5" s="30"/>
      <c r="G5" s="30"/>
      <c r="H5" s="34" t="s">
        <v>19</v>
      </c>
      <c r="I5" s="34" t="s">
        <v>20</v>
      </c>
      <c r="J5" s="34" t="s">
        <v>21</v>
      </c>
      <c r="K5" s="34" t="s">
        <v>10</v>
      </c>
      <c r="L5" s="34"/>
      <c r="M5" s="34" t="s">
        <v>19</v>
      </c>
      <c r="N5" s="34" t="s">
        <v>20</v>
      </c>
      <c r="O5" s="34" t="s">
        <v>21</v>
      </c>
      <c r="P5" s="34" t="s">
        <v>10</v>
      </c>
      <c r="Q5" s="34"/>
      <c r="R5" s="34"/>
      <c r="S5" s="34"/>
      <c r="T5" s="34"/>
      <c r="U5" s="39"/>
      <c r="V5" s="44"/>
      <c r="W5" s="49"/>
      <c r="X5" s="53"/>
    </row>
    <row r="6" spans="1:24" ht="22.5" customHeight="1">
      <c r="A6" s="4" t="s">
        <v>0</v>
      </c>
      <c r="B6" s="11">
        <f>SUM(D6+D7)</f>
        <v>46045</v>
      </c>
      <c r="C6" s="16" t="s">
        <v>16</v>
      </c>
      <c r="D6" s="21">
        <f>SUMIF(C8:C25,"男",D8:D25)</f>
        <v>21720</v>
      </c>
      <c r="E6" s="22">
        <f t="shared" ref="E6:E25" si="0">SUM(H6:K6,S6)-SUM(M6:P6,T6)</f>
        <v>0</v>
      </c>
      <c r="F6" s="21" t="e">
        <f>X6+G6</f>
        <v>#REF!</v>
      </c>
      <c r="G6" s="21">
        <f>SUM(G8:G25)</f>
        <v>0</v>
      </c>
      <c r="H6" s="21">
        <f>SUMIF(C8:C25,"男",H8:H25)</f>
        <v>0</v>
      </c>
      <c r="I6" s="21">
        <f>SUMIF(C8:C25,"男",I8:I25)</f>
        <v>0</v>
      </c>
      <c r="J6" s="21">
        <f>SUMIF(C8:C25,"男",J8:J25)</f>
        <v>0</v>
      </c>
      <c r="K6" s="21">
        <f>SUMIF(C8:C25,"男",K8:K25)</f>
        <v>0</v>
      </c>
      <c r="L6" s="21">
        <f t="shared" ref="L6:L25" si="1">SUM(I6:K6)</f>
        <v>0</v>
      </c>
      <c r="M6" s="21">
        <f>SUMIF(C8:C25,"男",M8:M25)</f>
        <v>0</v>
      </c>
      <c r="N6" s="21">
        <f>SUMIF(C8:C25,"男",N8:N25)</f>
        <v>0</v>
      </c>
      <c r="O6" s="21">
        <f>SUMIF(C8:C25,"男",O8:O25)</f>
        <v>0</v>
      </c>
      <c r="P6" s="21">
        <f>SUMIF(C8:C25,"男",P8:P25)</f>
        <v>0</v>
      </c>
      <c r="Q6" s="21">
        <f t="shared" ref="Q6:Q25" si="2">SUM(N6:P6)</f>
        <v>0</v>
      </c>
      <c r="R6" s="21">
        <f t="shared" ref="R6:R25" si="3">SUM(L6-Q6)</f>
        <v>0</v>
      </c>
      <c r="S6" s="21">
        <f>SUMIF(C8:C25,"男",S8:S25)</f>
        <v>0</v>
      </c>
      <c r="T6" s="21">
        <f>SUMIF(C8:C25,"男",T8:T25)</f>
        <v>0</v>
      </c>
      <c r="U6" s="40">
        <f t="shared" ref="U6:U25" si="4">SUM(S6-T6)</f>
        <v>0</v>
      </c>
      <c r="V6" s="58" t="s">
        <v>0</v>
      </c>
      <c r="W6" s="60">
        <f>SUMIF(C8:C25,"男",W8:W25)</f>
        <v>21720</v>
      </c>
      <c r="X6" s="54" t="e">
        <f>SUM(X8:X25)</f>
        <v>#REF!</v>
      </c>
    </row>
    <row r="7" spans="1:24" ht="22.5" customHeight="1">
      <c r="A7" s="5"/>
      <c r="B7" s="12"/>
      <c r="C7" s="17" t="s">
        <v>18</v>
      </c>
      <c r="D7" s="22">
        <f>SUMIF(C8:C25,"女",D8:D25)</f>
        <v>24325</v>
      </c>
      <c r="E7" s="22">
        <f t="shared" si="0"/>
        <v>0</v>
      </c>
      <c r="F7" s="31"/>
      <c r="G7" s="31"/>
      <c r="H7" s="31">
        <f>SUMIF(C8:C25,"女",H8:H25)</f>
        <v>0</v>
      </c>
      <c r="I7" s="31">
        <f>SUMIF(C8:C25,"女",I8:I25)</f>
        <v>0</v>
      </c>
      <c r="J7" s="31">
        <f>SUMIF(C8:C25,"女",J8:J25)</f>
        <v>0</v>
      </c>
      <c r="K7" s="31">
        <f>SUMIF(C8:C25,"女",K8:K25)</f>
        <v>0</v>
      </c>
      <c r="L7" s="22">
        <f t="shared" si="1"/>
        <v>0</v>
      </c>
      <c r="M7" s="31">
        <f>SUMIF(C8:C25,"女",M8:M25)</f>
        <v>0</v>
      </c>
      <c r="N7" s="31">
        <f>SUMIF(C8:C25,"女",N8:N25)</f>
        <v>0</v>
      </c>
      <c r="O7" s="31">
        <f>SUMIF(C8:C25,"女",O8:O25)</f>
        <v>0</v>
      </c>
      <c r="P7" s="31">
        <f>SUMIF(C8:C25,"女",P8:P25)</f>
        <v>0</v>
      </c>
      <c r="Q7" s="31">
        <f t="shared" si="2"/>
        <v>0</v>
      </c>
      <c r="R7" s="22">
        <f t="shared" si="3"/>
        <v>0</v>
      </c>
      <c r="S7" s="22">
        <f>SUMIF(C8:C25,"女",S8:S25)</f>
        <v>0</v>
      </c>
      <c r="T7" s="22">
        <f>SUMIF(C8:C44,"女",T8:T25)</f>
        <v>0</v>
      </c>
      <c r="U7" s="41">
        <f t="shared" si="4"/>
        <v>0</v>
      </c>
      <c r="V7" s="59"/>
      <c r="W7" s="61">
        <f>SUMIF(C8:C25,"女",W8:W25)</f>
        <v>24325</v>
      </c>
      <c r="X7" s="55"/>
    </row>
    <row r="8" spans="1:24" ht="22.5" customHeight="1">
      <c r="A8" s="75" t="s">
        <v>2</v>
      </c>
      <c r="B8" s="50">
        <f>SUM(D8+D9)</f>
        <v>5083</v>
      </c>
      <c r="C8" s="80" t="s">
        <v>16</v>
      </c>
      <c r="D8" s="83">
        <f t="shared" ref="D8:D25" si="5">E8+W8</f>
        <v>2324</v>
      </c>
      <c r="E8" s="22">
        <f t="shared" si="0"/>
        <v>0</v>
      </c>
      <c r="F8" s="86" t="e">
        <f>X8+G8</f>
        <v>#REF!</v>
      </c>
      <c r="G8" s="88"/>
      <c r="H8" s="88"/>
      <c r="I8" s="88"/>
      <c r="J8" s="88"/>
      <c r="K8" s="88"/>
      <c r="L8" s="22">
        <f t="shared" si="1"/>
        <v>0</v>
      </c>
      <c r="M8" s="88"/>
      <c r="N8" s="88"/>
      <c r="O8" s="88"/>
      <c r="P8" s="88"/>
      <c r="Q8" s="22">
        <f t="shared" si="2"/>
        <v>0</v>
      </c>
      <c r="R8" s="22">
        <f t="shared" si="3"/>
        <v>0</v>
      </c>
      <c r="S8" s="88"/>
      <c r="T8" s="88"/>
      <c r="U8" s="92">
        <f t="shared" si="4"/>
        <v>0</v>
      </c>
      <c r="V8" s="105" t="s">
        <v>2</v>
      </c>
      <c r="W8" s="98">
        <v>2324</v>
      </c>
      <c r="X8" s="102" t="e">
        <f>'１０月'!F8:F9</f>
        <v>#REF!</v>
      </c>
    </row>
    <row r="9" spans="1:24" ht="22.5" customHeight="1">
      <c r="A9" s="76"/>
      <c r="B9" s="12"/>
      <c r="C9" s="17" t="s">
        <v>18</v>
      </c>
      <c r="D9" s="83">
        <f t="shared" si="5"/>
        <v>2759</v>
      </c>
      <c r="E9" s="22">
        <f t="shared" si="0"/>
        <v>0</v>
      </c>
      <c r="F9" s="22"/>
      <c r="G9" s="89"/>
      <c r="H9" s="89"/>
      <c r="I9" s="89"/>
      <c r="J9" s="89"/>
      <c r="K9" s="89"/>
      <c r="L9" s="31">
        <f t="shared" si="1"/>
        <v>0</v>
      </c>
      <c r="M9" s="89"/>
      <c r="N9" s="89"/>
      <c r="O9" s="89"/>
      <c r="P9" s="89"/>
      <c r="Q9" s="31">
        <f t="shared" si="2"/>
        <v>0</v>
      </c>
      <c r="R9" s="22">
        <f t="shared" si="3"/>
        <v>0</v>
      </c>
      <c r="S9" s="89"/>
      <c r="T9" s="89"/>
      <c r="U9" s="92">
        <f t="shared" si="4"/>
        <v>0</v>
      </c>
      <c r="V9" s="96"/>
      <c r="W9" s="98">
        <v>2759</v>
      </c>
      <c r="X9" s="106"/>
    </row>
    <row r="10" spans="1:24" ht="22.5" customHeight="1">
      <c r="A10" s="76" t="s">
        <v>5</v>
      </c>
      <c r="B10" s="50">
        <f>SUM(D10+D11)</f>
        <v>17366</v>
      </c>
      <c r="C10" s="17" t="s">
        <v>16</v>
      </c>
      <c r="D10" s="83">
        <f t="shared" si="5"/>
        <v>8158</v>
      </c>
      <c r="E10" s="22">
        <f t="shared" si="0"/>
        <v>0</v>
      </c>
      <c r="F10" s="87" t="e">
        <f>X10+G10</f>
        <v>#REF!</v>
      </c>
      <c r="G10" s="89"/>
      <c r="H10" s="89"/>
      <c r="I10" s="89"/>
      <c r="J10" s="89"/>
      <c r="K10" s="89"/>
      <c r="L10" s="31">
        <f t="shared" si="1"/>
        <v>0</v>
      </c>
      <c r="M10" s="89"/>
      <c r="N10" s="89"/>
      <c r="O10" s="89"/>
      <c r="P10" s="89"/>
      <c r="Q10" s="31">
        <f t="shared" si="2"/>
        <v>0</v>
      </c>
      <c r="R10" s="22">
        <f t="shared" si="3"/>
        <v>0</v>
      </c>
      <c r="S10" s="89"/>
      <c r="T10" s="89"/>
      <c r="U10" s="92">
        <f t="shared" si="4"/>
        <v>0</v>
      </c>
      <c r="V10" s="96" t="s">
        <v>5</v>
      </c>
      <c r="W10" s="98">
        <v>8158</v>
      </c>
      <c r="X10" s="102" t="e">
        <f>'１０月'!F10:F11</f>
        <v>#REF!</v>
      </c>
    </row>
    <row r="11" spans="1:24" ht="22.5" customHeight="1">
      <c r="A11" s="76"/>
      <c r="B11" s="12"/>
      <c r="C11" s="17" t="s">
        <v>18</v>
      </c>
      <c r="D11" s="83">
        <f t="shared" si="5"/>
        <v>9208</v>
      </c>
      <c r="E11" s="22">
        <f t="shared" si="0"/>
        <v>0</v>
      </c>
      <c r="F11" s="22"/>
      <c r="G11" s="89"/>
      <c r="H11" s="89"/>
      <c r="I11" s="89"/>
      <c r="J11" s="89"/>
      <c r="K11" s="89"/>
      <c r="L11" s="31">
        <f t="shared" si="1"/>
        <v>0</v>
      </c>
      <c r="M11" s="89"/>
      <c r="N11" s="89"/>
      <c r="O11" s="89"/>
      <c r="P11" s="89"/>
      <c r="Q11" s="31">
        <f t="shared" si="2"/>
        <v>0</v>
      </c>
      <c r="R11" s="22">
        <f t="shared" si="3"/>
        <v>0</v>
      </c>
      <c r="S11" s="89"/>
      <c r="T11" s="89"/>
      <c r="U11" s="92">
        <f t="shared" si="4"/>
        <v>0</v>
      </c>
      <c r="V11" s="96"/>
      <c r="W11" s="98">
        <v>9208</v>
      </c>
      <c r="X11" s="106"/>
    </row>
    <row r="12" spans="1:24" ht="22.5" customHeight="1">
      <c r="A12" s="76" t="s">
        <v>7</v>
      </c>
      <c r="B12" s="50">
        <f>SUM(D12+D13)</f>
        <v>4163</v>
      </c>
      <c r="C12" s="17" t="s">
        <v>16</v>
      </c>
      <c r="D12" s="83">
        <f t="shared" si="5"/>
        <v>1932</v>
      </c>
      <c r="E12" s="22">
        <f t="shared" si="0"/>
        <v>0</v>
      </c>
      <c r="F12" s="87" t="e">
        <f>X12+G12</f>
        <v>#REF!</v>
      </c>
      <c r="G12" s="89"/>
      <c r="H12" s="89"/>
      <c r="I12" s="89"/>
      <c r="J12" s="89"/>
      <c r="K12" s="89"/>
      <c r="L12" s="31">
        <f t="shared" si="1"/>
        <v>0</v>
      </c>
      <c r="M12" s="89"/>
      <c r="N12" s="89"/>
      <c r="O12" s="89"/>
      <c r="P12" s="89"/>
      <c r="Q12" s="31">
        <f t="shared" si="2"/>
        <v>0</v>
      </c>
      <c r="R12" s="22">
        <f t="shared" si="3"/>
        <v>0</v>
      </c>
      <c r="S12" s="89"/>
      <c r="T12" s="89"/>
      <c r="U12" s="92">
        <f t="shared" si="4"/>
        <v>0</v>
      </c>
      <c r="V12" s="96" t="s">
        <v>7</v>
      </c>
      <c r="W12" s="98">
        <v>1932</v>
      </c>
      <c r="X12" s="102" t="e">
        <f>'１０月'!F12:F13</f>
        <v>#REF!</v>
      </c>
    </row>
    <row r="13" spans="1:24" ht="22.5" customHeight="1">
      <c r="A13" s="76"/>
      <c r="B13" s="12"/>
      <c r="C13" s="17" t="s">
        <v>18</v>
      </c>
      <c r="D13" s="83">
        <f t="shared" si="5"/>
        <v>2231</v>
      </c>
      <c r="E13" s="22">
        <f t="shared" si="0"/>
        <v>0</v>
      </c>
      <c r="F13" s="22"/>
      <c r="G13" s="89"/>
      <c r="H13" s="89"/>
      <c r="I13" s="89"/>
      <c r="J13" s="89"/>
      <c r="K13" s="89"/>
      <c r="L13" s="31">
        <f t="shared" si="1"/>
        <v>0</v>
      </c>
      <c r="M13" s="89"/>
      <c r="N13" s="89"/>
      <c r="O13" s="89"/>
      <c r="P13" s="89"/>
      <c r="Q13" s="31">
        <f t="shared" si="2"/>
        <v>0</v>
      </c>
      <c r="R13" s="22">
        <f t="shared" si="3"/>
        <v>0</v>
      </c>
      <c r="S13" s="89"/>
      <c r="T13" s="89"/>
      <c r="U13" s="92">
        <f t="shared" si="4"/>
        <v>0</v>
      </c>
      <c r="V13" s="96"/>
      <c r="W13" s="98">
        <v>2231</v>
      </c>
      <c r="X13" s="106"/>
    </row>
    <row r="14" spans="1:24" ht="22.5" customHeight="1">
      <c r="A14" s="76" t="s">
        <v>4</v>
      </c>
      <c r="B14" s="50">
        <f>SUM(D14+D15)</f>
        <v>4317</v>
      </c>
      <c r="C14" s="17" t="s">
        <v>16</v>
      </c>
      <c r="D14" s="83">
        <f t="shared" si="5"/>
        <v>2081</v>
      </c>
      <c r="E14" s="22">
        <f t="shared" si="0"/>
        <v>0</v>
      </c>
      <c r="F14" s="87" t="e">
        <f>X14+G14</f>
        <v>#REF!</v>
      </c>
      <c r="G14" s="89"/>
      <c r="H14" s="89"/>
      <c r="I14" s="89"/>
      <c r="J14" s="89"/>
      <c r="K14" s="89"/>
      <c r="L14" s="31">
        <f t="shared" si="1"/>
        <v>0</v>
      </c>
      <c r="M14" s="89"/>
      <c r="N14" s="89"/>
      <c r="O14" s="89"/>
      <c r="P14" s="89"/>
      <c r="Q14" s="31">
        <f t="shared" si="2"/>
        <v>0</v>
      </c>
      <c r="R14" s="22">
        <f t="shared" si="3"/>
        <v>0</v>
      </c>
      <c r="S14" s="89"/>
      <c r="T14" s="89"/>
      <c r="U14" s="92">
        <f t="shared" si="4"/>
        <v>0</v>
      </c>
      <c r="V14" s="96" t="s">
        <v>4</v>
      </c>
      <c r="W14" s="98">
        <v>2081</v>
      </c>
      <c r="X14" s="102" t="e">
        <f>'１０月'!F14:F15</f>
        <v>#REF!</v>
      </c>
    </row>
    <row r="15" spans="1:24" ht="22.5" customHeight="1">
      <c r="A15" s="76"/>
      <c r="B15" s="12"/>
      <c r="C15" s="17" t="s">
        <v>18</v>
      </c>
      <c r="D15" s="83">
        <f t="shared" si="5"/>
        <v>2236</v>
      </c>
      <c r="E15" s="22">
        <f t="shared" si="0"/>
        <v>0</v>
      </c>
      <c r="F15" s="22"/>
      <c r="G15" s="89"/>
      <c r="H15" s="89"/>
      <c r="I15" s="89"/>
      <c r="J15" s="89"/>
      <c r="K15" s="89"/>
      <c r="L15" s="31">
        <f t="shared" si="1"/>
        <v>0</v>
      </c>
      <c r="M15" s="89"/>
      <c r="N15" s="89"/>
      <c r="O15" s="89"/>
      <c r="P15" s="89"/>
      <c r="Q15" s="31">
        <f t="shared" si="2"/>
        <v>0</v>
      </c>
      <c r="R15" s="22">
        <f t="shared" si="3"/>
        <v>0</v>
      </c>
      <c r="S15" s="89"/>
      <c r="T15" s="89"/>
      <c r="U15" s="92">
        <f t="shared" si="4"/>
        <v>0</v>
      </c>
      <c r="V15" s="96"/>
      <c r="W15" s="98">
        <v>2236</v>
      </c>
      <c r="X15" s="106"/>
    </row>
    <row r="16" spans="1:24" ht="22.5" customHeight="1">
      <c r="A16" s="76" t="s">
        <v>11</v>
      </c>
      <c r="B16" s="50">
        <f>SUM(D16+D17)</f>
        <v>2520</v>
      </c>
      <c r="C16" s="17" t="s">
        <v>16</v>
      </c>
      <c r="D16" s="83">
        <f t="shared" si="5"/>
        <v>1257</v>
      </c>
      <c r="E16" s="22">
        <f t="shared" si="0"/>
        <v>0</v>
      </c>
      <c r="F16" s="87" t="e">
        <f>X16+G16</f>
        <v>#REF!</v>
      </c>
      <c r="G16" s="89"/>
      <c r="H16" s="89"/>
      <c r="I16" s="89"/>
      <c r="J16" s="89"/>
      <c r="K16" s="89"/>
      <c r="L16" s="31">
        <f t="shared" si="1"/>
        <v>0</v>
      </c>
      <c r="M16" s="89"/>
      <c r="N16" s="89"/>
      <c r="O16" s="89"/>
      <c r="P16" s="89"/>
      <c r="Q16" s="31">
        <f t="shared" si="2"/>
        <v>0</v>
      </c>
      <c r="R16" s="22">
        <f t="shared" si="3"/>
        <v>0</v>
      </c>
      <c r="S16" s="89"/>
      <c r="T16" s="89"/>
      <c r="U16" s="92">
        <f t="shared" si="4"/>
        <v>0</v>
      </c>
      <c r="V16" s="96" t="s">
        <v>11</v>
      </c>
      <c r="W16" s="98">
        <v>1257</v>
      </c>
      <c r="X16" s="102" t="e">
        <f>'１０月'!F16:F17</f>
        <v>#REF!</v>
      </c>
    </row>
    <row r="17" spans="1:24" ht="22.5" customHeight="1">
      <c r="A17" s="76"/>
      <c r="B17" s="12"/>
      <c r="C17" s="17" t="s">
        <v>18</v>
      </c>
      <c r="D17" s="83">
        <f t="shared" si="5"/>
        <v>1263</v>
      </c>
      <c r="E17" s="22">
        <f t="shared" si="0"/>
        <v>0</v>
      </c>
      <c r="F17" s="22"/>
      <c r="G17" s="89"/>
      <c r="H17" s="89"/>
      <c r="I17" s="89"/>
      <c r="J17" s="89"/>
      <c r="K17" s="89"/>
      <c r="L17" s="31">
        <f t="shared" si="1"/>
        <v>0</v>
      </c>
      <c r="M17" s="89"/>
      <c r="N17" s="89"/>
      <c r="O17" s="89"/>
      <c r="P17" s="89"/>
      <c r="Q17" s="31">
        <f t="shared" si="2"/>
        <v>0</v>
      </c>
      <c r="R17" s="22">
        <f t="shared" si="3"/>
        <v>0</v>
      </c>
      <c r="S17" s="89"/>
      <c r="T17" s="89"/>
      <c r="U17" s="92">
        <f t="shared" si="4"/>
        <v>0</v>
      </c>
      <c r="V17" s="96"/>
      <c r="W17" s="98">
        <v>1263</v>
      </c>
      <c r="X17" s="106"/>
    </row>
    <row r="18" spans="1:24" ht="22.5" customHeight="1">
      <c r="A18" s="76" t="s">
        <v>8</v>
      </c>
      <c r="B18" s="50">
        <f>SUM(D18+D19)</f>
        <v>604</v>
      </c>
      <c r="C18" s="17" t="s">
        <v>16</v>
      </c>
      <c r="D18" s="83">
        <f t="shared" si="5"/>
        <v>310</v>
      </c>
      <c r="E18" s="22">
        <f t="shared" si="0"/>
        <v>0</v>
      </c>
      <c r="F18" s="87" t="e">
        <f>X18+G18</f>
        <v>#REF!</v>
      </c>
      <c r="G18" s="89"/>
      <c r="H18" s="89"/>
      <c r="I18" s="89"/>
      <c r="J18" s="89"/>
      <c r="K18" s="89"/>
      <c r="L18" s="31">
        <f t="shared" si="1"/>
        <v>0</v>
      </c>
      <c r="M18" s="89"/>
      <c r="N18" s="89"/>
      <c r="O18" s="89"/>
      <c r="P18" s="89"/>
      <c r="Q18" s="31">
        <f t="shared" si="2"/>
        <v>0</v>
      </c>
      <c r="R18" s="22">
        <f t="shared" si="3"/>
        <v>0</v>
      </c>
      <c r="S18" s="89"/>
      <c r="T18" s="89"/>
      <c r="U18" s="92">
        <f t="shared" si="4"/>
        <v>0</v>
      </c>
      <c r="V18" s="96" t="s">
        <v>8</v>
      </c>
      <c r="W18" s="98">
        <v>310</v>
      </c>
      <c r="X18" s="102" t="e">
        <f>'１０月'!F18:F19</f>
        <v>#REF!</v>
      </c>
    </row>
    <row r="19" spans="1:24" ht="22.5" customHeight="1">
      <c r="A19" s="76"/>
      <c r="B19" s="12"/>
      <c r="C19" s="17" t="s">
        <v>18</v>
      </c>
      <c r="D19" s="83">
        <f t="shared" si="5"/>
        <v>294</v>
      </c>
      <c r="E19" s="22">
        <f t="shared" si="0"/>
        <v>0</v>
      </c>
      <c r="F19" s="22"/>
      <c r="G19" s="89"/>
      <c r="H19" s="89"/>
      <c r="I19" s="89"/>
      <c r="J19" s="89"/>
      <c r="K19" s="89"/>
      <c r="L19" s="31">
        <f t="shared" si="1"/>
        <v>0</v>
      </c>
      <c r="M19" s="89"/>
      <c r="N19" s="89"/>
      <c r="O19" s="89"/>
      <c r="P19" s="89"/>
      <c r="Q19" s="31">
        <f t="shared" si="2"/>
        <v>0</v>
      </c>
      <c r="R19" s="22">
        <f t="shared" si="3"/>
        <v>0</v>
      </c>
      <c r="S19" s="89"/>
      <c r="T19" s="89"/>
      <c r="U19" s="92">
        <f t="shared" si="4"/>
        <v>0</v>
      </c>
      <c r="V19" s="96"/>
      <c r="W19" s="98">
        <v>294</v>
      </c>
      <c r="X19" s="106"/>
    </row>
    <row r="20" spans="1:24" ht="22.5" customHeight="1">
      <c r="A20" s="76" t="s">
        <v>12</v>
      </c>
      <c r="B20" s="50">
        <f>SUM(D20+D21)</f>
        <v>689</v>
      </c>
      <c r="C20" s="17" t="s">
        <v>16</v>
      </c>
      <c r="D20" s="83">
        <f t="shared" si="5"/>
        <v>314</v>
      </c>
      <c r="E20" s="22">
        <f t="shared" si="0"/>
        <v>0</v>
      </c>
      <c r="F20" s="87" t="e">
        <f>X20+G20</f>
        <v>#REF!</v>
      </c>
      <c r="G20" s="89"/>
      <c r="H20" s="89"/>
      <c r="I20" s="89"/>
      <c r="J20" s="89"/>
      <c r="K20" s="89"/>
      <c r="L20" s="31">
        <f t="shared" si="1"/>
        <v>0</v>
      </c>
      <c r="M20" s="89"/>
      <c r="N20" s="89"/>
      <c r="O20" s="89"/>
      <c r="P20" s="89"/>
      <c r="Q20" s="31">
        <f t="shared" si="2"/>
        <v>0</v>
      </c>
      <c r="R20" s="22">
        <f t="shared" si="3"/>
        <v>0</v>
      </c>
      <c r="S20" s="89"/>
      <c r="T20" s="89"/>
      <c r="U20" s="92">
        <f t="shared" si="4"/>
        <v>0</v>
      </c>
      <c r="V20" s="96" t="s">
        <v>12</v>
      </c>
      <c r="W20" s="98">
        <v>314</v>
      </c>
      <c r="X20" s="102" t="e">
        <f>'１０月'!F20:F21</f>
        <v>#REF!</v>
      </c>
    </row>
    <row r="21" spans="1:24" ht="22.5" customHeight="1">
      <c r="A21" s="76"/>
      <c r="B21" s="12"/>
      <c r="C21" s="17" t="s">
        <v>18</v>
      </c>
      <c r="D21" s="83">
        <f t="shared" si="5"/>
        <v>375</v>
      </c>
      <c r="E21" s="22">
        <f t="shared" si="0"/>
        <v>0</v>
      </c>
      <c r="F21" s="22"/>
      <c r="G21" s="89"/>
      <c r="H21" s="89"/>
      <c r="I21" s="89"/>
      <c r="J21" s="89"/>
      <c r="K21" s="89"/>
      <c r="L21" s="31">
        <f t="shared" si="1"/>
        <v>0</v>
      </c>
      <c r="M21" s="89"/>
      <c r="N21" s="89"/>
      <c r="O21" s="89"/>
      <c r="P21" s="89"/>
      <c r="Q21" s="31">
        <f t="shared" si="2"/>
        <v>0</v>
      </c>
      <c r="R21" s="22">
        <f t="shared" si="3"/>
        <v>0</v>
      </c>
      <c r="S21" s="89"/>
      <c r="T21" s="89"/>
      <c r="U21" s="92">
        <f t="shared" si="4"/>
        <v>0</v>
      </c>
      <c r="V21" s="96"/>
      <c r="W21" s="98">
        <v>375</v>
      </c>
      <c r="X21" s="106"/>
    </row>
    <row r="22" spans="1:24" ht="22.5" customHeight="1">
      <c r="A22" s="76" t="s">
        <v>13</v>
      </c>
      <c r="B22" s="50">
        <f>SUM(D22+D23)</f>
        <v>3532</v>
      </c>
      <c r="C22" s="17" t="s">
        <v>16</v>
      </c>
      <c r="D22" s="83">
        <f t="shared" si="5"/>
        <v>1615</v>
      </c>
      <c r="E22" s="22">
        <f t="shared" si="0"/>
        <v>0</v>
      </c>
      <c r="F22" s="87" t="e">
        <f>X22+G22</f>
        <v>#REF!</v>
      </c>
      <c r="G22" s="89"/>
      <c r="H22" s="89"/>
      <c r="I22" s="89"/>
      <c r="J22" s="89"/>
      <c r="K22" s="89"/>
      <c r="L22" s="31">
        <f t="shared" si="1"/>
        <v>0</v>
      </c>
      <c r="M22" s="89"/>
      <c r="N22" s="89"/>
      <c r="O22" s="89"/>
      <c r="P22" s="89"/>
      <c r="Q22" s="31">
        <f t="shared" si="2"/>
        <v>0</v>
      </c>
      <c r="R22" s="22">
        <f t="shared" si="3"/>
        <v>0</v>
      </c>
      <c r="S22" s="89"/>
      <c r="T22" s="89"/>
      <c r="U22" s="92">
        <f t="shared" si="4"/>
        <v>0</v>
      </c>
      <c r="V22" s="96" t="s">
        <v>13</v>
      </c>
      <c r="W22" s="98">
        <v>1615</v>
      </c>
      <c r="X22" s="102" t="e">
        <f>'１０月'!F22:F23</f>
        <v>#REF!</v>
      </c>
    </row>
    <row r="23" spans="1:24" ht="22.5" customHeight="1">
      <c r="A23" s="76"/>
      <c r="B23" s="12"/>
      <c r="C23" s="17" t="s">
        <v>18</v>
      </c>
      <c r="D23" s="83">
        <f t="shared" si="5"/>
        <v>1917</v>
      </c>
      <c r="E23" s="22">
        <f t="shared" si="0"/>
        <v>0</v>
      </c>
      <c r="F23" s="22"/>
      <c r="G23" s="89"/>
      <c r="H23" s="89"/>
      <c r="I23" s="89"/>
      <c r="J23" s="89"/>
      <c r="K23" s="89"/>
      <c r="L23" s="31">
        <f t="shared" si="1"/>
        <v>0</v>
      </c>
      <c r="M23" s="89"/>
      <c r="N23" s="89"/>
      <c r="O23" s="89"/>
      <c r="P23" s="89"/>
      <c r="Q23" s="31">
        <f t="shared" si="2"/>
        <v>0</v>
      </c>
      <c r="R23" s="22">
        <f t="shared" si="3"/>
        <v>0</v>
      </c>
      <c r="S23" s="89"/>
      <c r="T23" s="89"/>
      <c r="U23" s="92">
        <f t="shared" si="4"/>
        <v>0</v>
      </c>
      <c r="V23" s="96"/>
      <c r="W23" s="98">
        <v>1917</v>
      </c>
      <c r="X23" s="106"/>
    </row>
    <row r="24" spans="1:24" ht="22.5" customHeight="1">
      <c r="A24" s="76" t="s">
        <v>15</v>
      </c>
      <c r="B24" s="50">
        <f>SUM(D24+D25)</f>
        <v>7771</v>
      </c>
      <c r="C24" s="17" t="s">
        <v>16</v>
      </c>
      <c r="D24" s="83">
        <f t="shared" si="5"/>
        <v>3729</v>
      </c>
      <c r="E24" s="22">
        <f t="shared" si="0"/>
        <v>0</v>
      </c>
      <c r="F24" s="87" t="e">
        <f>X24+G24</f>
        <v>#REF!</v>
      </c>
      <c r="G24" s="89"/>
      <c r="H24" s="89"/>
      <c r="I24" s="89"/>
      <c r="J24" s="89"/>
      <c r="K24" s="89"/>
      <c r="L24" s="31">
        <f t="shared" si="1"/>
        <v>0</v>
      </c>
      <c r="M24" s="89"/>
      <c r="N24" s="89"/>
      <c r="O24" s="89"/>
      <c r="P24" s="89"/>
      <c r="Q24" s="31">
        <f t="shared" si="2"/>
        <v>0</v>
      </c>
      <c r="R24" s="22">
        <f t="shared" si="3"/>
        <v>0</v>
      </c>
      <c r="S24" s="89"/>
      <c r="T24" s="89"/>
      <c r="U24" s="92">
        <f t="shared" si="4"/>
        <v>0</v>
      </c>
      <c r="V24" s="96" t="s">
        <v>15</v>
      </c>
      <c r="W24" s="98">
        <v>3729</v>
      </c>
      <c r="X24" s="106" t="e">
        <f>'１０月'!F24:F25</f>
        <v>#REF!</v>
      </c>
    </row>
    <row r="25" spans="1:24" ht="22.5" customHeight="1">
      <c r="A25" s="77"/>
      <c r="B25" s="78"/>
      <c r="C25" s="81" t="s">
        <v>18</v>
      </c>
      <c r="D25" s="84">
        <f t="shared" si="5"/>
        <v>4042</v>
      </c>
      <c r="E25" s="85">
        <f t="shared" si="0"/>
        <v>0</v>
      </c>
      <c r="F25" s="85"/>
      <c r="G25" s="90"/>
      <c r="H25" s="90"/>
      <c r="I25" s="90"/>
      <c r="J25" s="90"/>
      <c r="K25" s="90"/>
      <c r="L25" s="91">
        <f t="shared" si="1"/>
        <v>0</v>
      </c>
      <c r="M25" s="90"/>
      <c r="N25" s="90"/>
      <c r="O25" s="90"/>
      <c r="P25" s="90"/>
      <c r="Q25" s="91">
        <f t="shared" si="2"/>
        <v>0</v>
      </c>
      <c r="R25" s="85">
        <f t="shared" si="3"/>
        <v>0</v>
      </c>
      <c r="S25" s="90"/>
      <c r="T25" s="90"/>
      <c r="U25" s="93">
        <f t="shared" si="4"/>
        <v>0</v>
      </c>
      <c r="V25" s="97"/>
      <c r="W25" s="110">
        <v>4042</v>
      </c>
      <c r="X25" s="108"/>
    </row>
    <row r="26" spans="1:24" ht="22.5" customHeight="1">
      <c r="B26" s="79"/>
      <c r="C26" s="79"/>
      <c r="D26" s="79"/>
      <c r="E26" s="79"/>
      <c r="F26" s="79"/>
      <c r="G26" s="79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view="pageBreakPreview" zoomScaleSheetLayoutView="100" workbookViewId="0"/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18" width="5.625" customWidth="1"/>
    <col min="19" max="19" width="7.75" bestFit="1" customWidth="1"/>
    <col min="20" max="21" width="5.625" customWidth="1"/>
  </cols>
  <sheetData>
    <row r="1" spans="1:24" ht="22.5" customHeight="1">
      <c r="B1" s="6" t="s">
        <v>25</v>
      </c>
      <c r="C1" s="6"/>
      <c r="D1" s="6"/>
      <c r="E1" s="6"/>
      <c r="F1" s="109"/>
      <c r="G1" s="27"/>
    </row>
    <row r="2" spans="1:24" ht="22.5" customHeight="1">
      <c r="B2" s="7" t="s">
        <v>42</v>
      </c>
      <c r="C2" s="7"/>
      <c r="D2" s="7"/>
      <c r="E2" s="7"/>
      <c r="F2" s="26"/>
      <c r="G2" s="26"/>
      <c r="K2" s="35" t="s">
        <v>39</v>
      </c>
      <c r="L2" s="35"/>
      <c r="M2" s="35"/>
      <c r="O2" s="35" t="s">
        <v>26</v>
      </c>
      <c r="P2" s="35"/>
      <c r="Q2" s="35"/>
      <c r="R2" s="35"/>
      <c r="S2" s="36" t="e">
        <f>B6/F6</f>
        <v>#REF!</v>
      </c>
      <c r="T2" t="s">
        <v>27</v>
      </c>
      <c r="V2" t="s">
        <v>30</v>
      </c>
    </row>
    <row r="3" spans="1:24" ht="22.5" customHeight="1">
      <c r="A3" s="1"/>
      <c r="B3" s="8" t="s">
        <v>31</v>
      </c>
      <c r="C3" s="13" t="s">
        <v>32</v>
      </c>
      <c r="D3" s="18"/>
      <c r="E3" s="23" t="s">
        <v>37</v>
      </c>
      <c r="F3" s="28" t="s">
        <v>29</v>
      </c>
      <c r="G3" s="28" t="s">
        <v>38</v>
      </c>
      <c r="H3" s="32" t="s">
        <v>35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 t="s">
        <v>36</v>
      </c>
      <c r="T3" s="32"/>
      <c r="U3" s="37"/>
      <c r="V3" s="42"/>
      <c r="W3" s="47" t="s">
        <v>1</v>
      </c>
      <c r="X3" s="51"/>
    </row>
    <row r="4" spans="1:24" ht="22.5" customHeight="1">
      <c r="A4" s="2"/>
      <c r="B4" s="9"/>
      <c r="C4" s="14"/>
      <c r="D4" s="19"/>
      <c r="E4" s="24"/>
      <c r="F4" s="29"/>
      <c r="G4" s="29"/>
      <c r="H4" s="33" t="s">
        <v>34</v>
      </c>
      <c r="I4" s="33"/>
      <c r="J4" s="33"/>
      <c r="K4" s="33"/>
      <c r="L4" s="33" t="s">
        <v>14</v>
      </c>
      <c r="M4" s="33" t="s">
        <v>33</v>
      </c>
      <c r="N4" s="33"/>
      <c r="O4" s="33"/>
      <c r="P4" s="33"/>
      <c r="Q4" s="33" t="s">
        <v>14</v>
      </c>
      <c r="R4" s="24" t="s">
        <v>17</v>
      </c>
      <c r="S4" s="33" t="s">
        <v>22</v>
      </c>
      <c r="T4" s="33" t="s">
        <v>24</v>
      </c>
      <c r="U4" s="38" t="s">
        <v>9</v>
      </c>
      <c r="V4" s="43"/>
      <c r="W4" s="48" t="s">
        <v>31</v>
      </c>
      <c r="X4" s="52" t="s">
        <v>29</v>
      </c>
    </row>
    <row r="5" spans="1:24" ht="22.5" customHeight="1">
      <c r="A5" s="3"/>
      <c r="B5" s="10"/>
      <c r="C5" s="15"/>
      <c r="D5" s="20"/>
      <c r="E5" s="25"/>
      <c r="F5" s="30"/>
      <c r="G5" s="30"/>
      <c r="H5" s="34" t="s">
        <v>19</v>
      </c>
      <c r="I5" s="34" t="s">
        <v>20</v>
      </c>
      <c r="J5" s="34" t="s">
        <v>21</v>
      </c>
      <c r="K5" s="34" t="s">
        <v>10</v>
      </c>
      <c r="L5" s="34"/>
      <c r="M5" s="34" t="s">
        <v>19</v>
      </c>
      <c r="N5" s="34" t="s">
        <v>20</v>
      </c>
      <c r="O5" s="34" t="s">
        <v>21</v>
      </c>
      <c r="P5" s="34" t="s">
        <v>10</v>
      </c>
      <c r="Q5" s="34"/>
      <c r="R5" s="34"/>
      <c r="S5" s="34"/>
      <c r="T5" s="34"/>
      <c r="U5" s="39"/>
      <c r="V5" s="44"/>
      <c r="W5" s="49"/>
      <c r="X5" s="53"/>
    </row>
    <row r="6" spans="1:24" ht="22.5" customHeight="1">
      <c r="A6" s="4" t="s">
        <v>0</v>
      </c>
      <c r="B6" s="11">
        <f>SUM(D6+D7)</f>
        <v>46045</v>
      </c>
      <c r="C6" s="16" t="s">
        <v>16</v>
      </c>
      <c r="D6" s="21">
        <f>SUMIF(C8:C25,"男",D8:D25)</f>
        <v>21720</v>
      </c>
      <c r="E6" s="22">
        <f t="shared" ref="E6:E25" si="0">SUM(H6:K6,S6)-SUM(M6:P6,T6)</f>
        <v>0</v>
      </c>
      <c r="F6" s="21" t="e">
        <f>X6+G6</f>
        <v>#REF!</v>
      </c>
      <c r="G6" s="21">
        <f>SUM(G8:G25)</f>
        <v>0</v>
      </c>
      <c r="H6" s="21">
        <f>SUMIF(C8:C25,"男",H8:H25)</f>
        <v>0</v>
      </c>
      <c r="I6" s="21">
        <f>SUMIF(C8:C25,"男",I8:I25)</f>
        <v>0</v>
      </c>
      <c r="J6" s="21">
        <f>SUMIF(C8:C25,"男",J8:J25)</f>
        <v>0</v>
      </c>
      <c r="K6" s="21">
        <f>SUMIF(C8:C25,"男",K8:K25)</f>
        <v>0</v>
      </c>
      <c r="L6" s="21">
        <f t="shared" ref="L6:L25" si="1">SUM(I6:K6)</f>
        <v>0</v>
      </c>
      <c r="M6" s="21">
        <f>SUMIF(C8:C25,"男",M8:M25)</f>
        <v>0</v>
      </c>
      <c r="N6" s="21">
        <f>SUMIF(C8:C25,"男",N8:N25)</f>
        <v>0</v>
      </c>
      <c r="O6" s="21">
        <f>SUMIF(C8:C25,"男",O8:O25)</f>
        <v>0</v>
      </c>
      <c r="P6" s="21">
        <f>SUMIF(C8:C25,"男",P8:P25)</f>
        <v>0</v>
      </c>
      <c r="Q6" s="21">
        <f t="shared" ref="Q6:Q25" si="2">SUM(N6:P6)</f>
        <v>0</v>
      </c>
      <c r="R6" s="21">
        <f t="shared" ref="R6:R25" si="3">SUM(L6-Q6)</f>
        <v>0</v>
      </c>
      <c r="S6" s="21">
        <f>SUMIF(C8:C25,"男",S8:S25)</f>
        <v>0</v>
      </c>
      <c r="T6" s="21">
        <f>SUMIF(C8:C25,"男",T8:T25)</f>
        <v>0</v>
      </c>
      <c r="U6" s="40">
        <f t="shared" ref="U6:U25" si="4">SUM(S6-T6)</f>
        <v>0</v>
      </c>
      <c r="V6" s="58" t="s">
        <v>0</v>
      </c>
      <c r="W6" s="60">
        <f>SUMIF(C8:C25,"男",W8:W25)</f>
        <v>21720</v>
      </c>
      <c r="X6" s="54" t="e">
        <f>SUM(X8:X25)</f>
        <v>#REF!</v>
      </c>
    </row>
    <row r="7" spans="1:24" ht="22.5" customHeight="1">
      <c r="A7" s="5"/>
      <c r="B7" s="12"/>
      <c r="C7" s="17" t="s">
        <v>18</v>
      </c>
      <c r="D7" s="22">
        <f>SUMIF(C8:C25,"女",D8:D25)</f>
        <v>24325</v>
      </c>
      <c r="E7" s="22">
        <f t="shared" si="0"/>
        <v>0</v>
      </c>
      <c r="F7" s="31"/>
      <c r="G7" s="31"/>
      <c r="H7" s="31">
        <f>SUMIF(C8:C25,"女",H8:H25)</f>
        <v>0</v>
      </c>
      <c r="I7" s="31">
        <f>SUMIF(C8:C25,"女",I8:I25)</f>
        <v>0</v>
      </c>
      <c r="J7" s="31">
        <f>SUMIF(C8:C25,"女",J8:J25)</f>
        <v>0</v>
      </c>
      <c r="K7" s="31">
        <f>SUMIF(C8:C25,"女",K8:K25)</f>
        <v>0</v>
      </c>
      <c r="L7" s="22">
        <f t="shared" si="1"/>
        <v>0</v>
      </c>
      <c r="M7" s="31">
        <f>SUMIF(C8:C25,"女",M8:M25)</f>
        <v>0</v>
      </c>
      <c r="N7" s="31">
        <f>SUMIF(C8:C25,"女",N8:N25)</f>
        <v>0</v>
      </c>
      <c r="O7" s="31">
        <f>SUMIF(C8:C25,"女",O8:O25)</f>
        <v>0</v>
      </c>
      <c r="P7" s="31">
        <f>SUMIF(C8:C25,"女",P8:P25)</f>
        <v>0</v>
      </c>
      <c r="Q7" s="31">
        <f t="shared" si="2"/>
        <v>0</v>
      </c>
      <c r="R7" s="22">
        <f t="shared" si="3"/>
        <v>0</v>
      </c>
      <c r="S7" s="22">
        <f>SUMIF(C8:C25,"女",S8:S25)</f>
        <v>0</v>
      </c>
      <c r="T7" s="22">
        <f>SUMIF(C8:C44,"女",T8:T25)</f>
        <v>0</v>
      </c>
      <c r="U7" s="41">
        <f t="shared" si="4"/>
        <v>0</v>
      </c>
      <c r="V7" s="59"/>
      <c r="W7" s="61">
        <f>SUMIF(C8:C25,"女",W8:W25)</f>
        <v>24325</v>
      </c>
      <c r="X7" s="55"/>
    </row>
    <row r="8" spans="1:24" ht="22.5" customHeight="1">
      <c r="A8" s="75" t="s">
        <v>2</v>
      </c>
      <c r="B8" s="50">
        <f>SUM(D8+D9)</f>
        <v>5083</v>
      </c>
      <c r="C8" s="80" t="s">
        <v>16</v>
      </c>
      <c r="D8" s="83">
        <f t="shared" ref="D8:D25" si="5">E8+W8</f>
        <v>2324</v>
      </c>
      <c r="E8" s="22">
        <f t="shared" si="0"/>
        <v>0</v>
      </c>
      <c r="F8" s="86" t="e">
        <f>X8+G8</f>
        <v>#REF!</v>
      </c>
      <c r="G8" s="107"/>
      <c r="H8" s="88"/>
      <c r="I8" s="88"/>
      <c r="J8" s="88"/>
      <c r="K8" s="88"/>
      <c r="L8" s="22">
        <f t="shared" si="1"/>
        <v>0</v>
      </c>
      <c r="M8" s="88"/>
      <c r="N8" s="88"/>
      <c r="O8" s="88"/>
      <c r="P8" s="88"/>
      <c r="Q8" s="22">
        <f t="shared" si="2"/>
        <v>0</v>
      </c>
      <c r="R8" s="22">
        <f t="shared" si="3"/>
        <v>0</v>
      </c>
      <c r="S8" s="88"/>
      <c r="T8" s="88"/>
      <c r="U8" s="92">
        <f t="shared" si="4"/>
        <v>0</v>
      </c>
      <c r="V8" s="105" t="s">
        <v>2</v>
      </c>
      <c r="W8" s="98">
        <f>'１１月'!D8</f>
        <v>2324</v>
      </c>
      <c r="X8" s="102" t="e">
        <f>'１１月'!F8:F9</f>
        <v>#REF!</v>
      </c>
    </row>
    <row r="9" spans="1:24" ht="22.5" customHeight="1">
      <c r="A9" s="76"/>
      <c r="B9" s="12"/>
      <c r="C9" s="17" t="s">
        <v>18</v>
      </c>
      <c r="D9" s="83">
        <f t="shared" si="5"/>
        <v>2759</v>
      </c>
      <c r="E9" s="22">
        <f t="shared" si="0"/>
        <v>0</v>
      </c>
      <c r="F9" s="22"/>
      <c r="G9" s="88"/>
      <c r="H9" s="89"/>
      <c r="I9" s="89"/>
      <c r="J9" s="89"/>
      <c r="K9" s="89"/>
      <c r="L9" s="31">
        <f t="shared" si="1"/>
        <v>0</v>
      </c>
      <c r="M9" s="89"/>
      <c r="N9" s="89"/>
      <c r="O9" s="89"/>
      <c r="P9" s="89"/>
      <c r="Q9" s="31">
        <f t="shared" si="2"/>
        <v>0</v>
      </c>
      <c r="R9" s="22">
        <f t="shared" si="3"/>
        <v>0</v>
      </c>
      <c r="S9" s="89"/>
      <c r="T9" s="89"/>
      <c r="U9" s="92">
        <f t="shared" si="4"/>
        <v>0</v>
      </c>
      <c r="V9" s="96"/>
      <c r="W9" s="98">
        <f>'１１月'!D9</f>
        <v>2759</v>
      </c>
      <c r="X9" s="106"/>
    </row>
    <row r="10" spans="1:24" ht="22.5" customHeight="1">
      <c r="A10" s="76" t="s">
        <v>5</v>
      </c>
      <c r="B10" s="50">
        <f>SUM(D10+D11)</f>
        <v>17366</v>
      </c>
      <c r="C10" s="17" t="s">
        <v>16</v>
      </c>
      <c r="D10" s="83">
        <f t="shared" si="5"/>
        <v>8158</v>
      </c>
      <c r="E10" s="22">
        <f t="shared" si="0"/>
        <v>0</v>
      </c>
      <c r="F10" s="87" t="e">
        <f>X10+G10</f>
        <v>#REF!</v>
      </c>
      <c r="G10" s="107"/>
      <c r="H10" s="89"/>
      <c r="I10" s="89"/>
      <c r="J10" s="89"/>
      <c r="K10" s="89"/>
      <c r="L10" s="31">
        <f t="shared" si="1"/>
        <v>0</v>
      </c>
      <c r="M10" s="89"/>
      <c r="N10" s="89"/>
      <c r="O10" s="89"/>
      <c r="P10" s="89"/>
      <c r="Q10" s="31">
        <f t="shared" si="2"/>
        <v>0</v>
      </c>
      <c r="R10" s="22">
        <f t="shared" si="3"/>
        <v>0</v>
      </c>
      <c r="S10" s="89"/>
      <c r="T10" s="89"/>
      <c r="U10" s="92">
        <f t="shared" si="4"/>
        <v>0</v>
      </c>
      <c r="V10" s="96" t="s">
        <v>5</v>
      </c>
      <c r="W10" s="99">
        <f>'１１月'!D10</f>
        <v>8158</v>
      </c>
      <c r="X10" s="101" t="e">
        <f>'１１月'!F10:F11</f>
        <v>#REF!</v>
      </c>
    </row>
    <row r="11" spans="1:24" ht="22.5" customHeight="1">
      <c r="A11" s="76"/>
      <c r="B11" s="12"/>
      <c r="C11" s="17" t="s">
        <v>18</v>
      </c>
      <c r="D11" s="83">
        <f t="shared" si="5"/>
        <v>9208</v>
      </c>
      <c r="E11" s="22">
        <f t="shared" si="0"/>
        <v>0</v>
      </c>
      <c r="F11" s="22"/>
      <c r="G11" s="88"/>
      <c r="H11" s="89"/>
      <c r="I11" s="89"/>
      <c r="J11" s="89"/>
      <c r="K11" s="89"/>
      <c r="L11" s="31">
        <f t="shared" si="1"/>
        <v>0</v>
      </c>
      <c r="M11" s="89"/>
      <c r="N11" s="89"/>
      <c r="O11" s="89"/>
      <c r="P11" s="89"/>
      <c r="Q11" s="31">
        <f t="shared" si="2"/>
        <v>0</v>
      </c>
      <c r="R11" s="22">
        <f t="shared" si="3"/>
        <v>0</v>
      </c>
      <c r="S11" s="89"/>
      <c r="T11" s="89"/>
      <c r="U11" s="92">
        <f t="shared" si="4"/>
        <v>0</v>
      </c>
      <c r="V11" s="96"/>
      <c r="W11" s="99">
        <f>'１１月'!D11</f>
        <v>9208</v>
      </c>
      <c r="X11" s="102"/>
    </row>
    <row r="12" spans="1:24" ht="22.5" customHeight="1">
      <c r="A12" s="76" t="s">
        <v>7</v>
      </c>
      <c r="B12" s="50">
        <f>SUM(D12+D13)</f>
        <v>4163</v>
      </c>
      <c r="C12" s="17" t="s">
        <v>16</v>
      </c>
      <c r="D12" s="83">
        <f t="shared" si="5"/>
        <v>1932</v>
      </c>
      <c r="E12" s="22">
        <f t="shared" si="0"/>
        <v>0</v>
      </c>
      <c r="F12" s="87" t="e">
        <f>X12+G12</f>
        <v>#REF!</v>
      </c>
      <c r="G12" s="107"/>
      <c r="H12" s="89"/>
      <c r="I12" s="89"/>
      <c r="J12" s="89"/>
      <c r="K12" s="89"/>
      <c r="L12" s="31">
        <f t="shared" si="1"/>
        <v>0</v>
      </c>
      <c r="M12" s="89"/>
      <c r="N12" s="89"/>
      <c r="O12" s="89"/>
      <c r="P12" s="89"/>
      <c r="Q12" s="31">
        <f t="shared" si="2"/>
        <v>0</v>
      </c>
      <c r="R12" s="22">
        <f t="shared" si="3"/>
        <v>0</v>
      </c>
      <c r="S12" s="89"/>
      <c r="T12" s="89"/>
      <c r="U12" s="92">
        <f t="shared" si="4"/>
        <v>0</v>
      </c>
      <c r="V12" s="96" t="s">
        <v>7</v>
      </c>
      <c r="W12" s="99">
        <f>'１１月'!D12</f>
        <v>1932</v>
      </c>
      <c r="X12" s="101" t="e">
        <f>'１１月'!F12:F13</f>
        <v>#REF!</v>
      </c>
    </row>
    <row r="13" spans="1:24" ht="22.5" customHeight="1">
      <c r="A13" s="76"/>
      <c r="B13" s="12"/>
      <c r="C13" s="17" t="s">
        <v>18</v>
      </c>
      <c r="D13" s="83">
        <f t="shared" si="5"/>
        <v>2231</v>
      </c>
      <c r="E13" s="22">
        <f t="shared" si="0"/>
        <v>0</v>
      </c>
      <c r="F13" s="22"/>
      <c r="G13" s="88"/>
      <c r="H13" s="89"/>
      <c r="I13" s="89"/>
      <c r="J13" s="89"/>
      <c r="K13" s="89"/>
      <c r="L13" s="31">
        <f t="shared" si="1"/>
        <v>0</v>
      </c>
      <c r="M13" s="89"/>
      <c r="N13" s="89"/>
      <c r="O13" s="89"/>
      <c r="P13" s="89"/>
      <c r="Q13" s="31">
        <f t="shared" si="2"/>
        <v>0</v>
      </c>
      <c r="R13" s="22">
        <f t="shared" si="3"/>
        <v>0</v>
      </c>
      <c r="S13" s="89"/>
      <c r="T13" s="89"/>
      <c r="U13" s="92">
        <f t="shared" si="4"/>
        <v>0</v>
      </c>
      <c r="V13" s="96"/>
      <c r="W13" s="99">
        <f>'１１月'!D13</f>
        <v>2231</v>
      </c>
      <c r="X13" s="102"/>
    </row>
    <row r="14" spans="1:24" ht="22.5" customHeight="1">
      <c r="A14" s="76" t="s">
        <v>4</v>
      </c>
      <c r="B14" s="50">
        <f>SUM(D14+D15)</f>
        <v>4317</v>
      </c>
      <c r="C14" s="17" t="s">
        <v>16</v>
      </c>
      <c r="D14" s="83">
        <f t="shared" si="5"/>
        <v>2081</v>
      </c>
      <c r="E14" s="22">
        <f t="shared" si="0"/>
        <v>0</v>
      </c>
      <c r="F14" s="87" t="e">
        <f>X14+G14</f>
        <v>#REF!</v>
      </c>
      <c r="G14" s="107"/>
      <c r="H14" s="89"/>
      <c r="I14" s="89"/>
      <c r="J14" s="89"/>
      <c r="K14" s="89"/>
      <c r="L14" s="31">
        <f t="shared" si="1"/>
        <v>0</v>
      </c>
      <c r="M14" s="89"/>
      <c r="N14" s="89"/>
      <c r="O14" s="89"/>
      <c r="P14" s="89"/>
      <c r="Q14" s="31">
        <f t="shared" si="2"/>
        <v>0</v>
      </c>
      <c r="R14" s="22">
        <f t="shared" si="3"/>
        <v>0</v>
      </c>
      <c r="S14" s="89"/>
      <c r="T14" s="89"/>
      <c r="U14" s="92">
        <f t="shared" si="4"/>
        <v>0</v>
      </c>
      <c r="V14" s="96" t="s">
        <v>4</v>
      </c>
      <c r="W14" s="99">
        <f>'１１月'!D14</f>
        <v>2081</v>
      </c>
      <c r="X14" s="101" t="e">
        <f>'１１月'!F14:F15</f>
        <v>#REF!</v>
      </c>
    </row>
    <row r="15" spans="1:24" ht="22.5" customHeight="1">
      <c r="A15" s="76"/>
      <c r="B15" s="12"/>
      <c r="C15" s="17" t="s">
        <v>18</v>
      </c>
      <c r="D15" s="83">
        <f t="shared" si="5"/>
        <v>2236</v>
      </c>
      <c r="E15" s="22">
        <f t="shared" si="0"/>
        <v>0</v>
      </c>
      <c r="F15" s="22"/>
      <c r="G15" s="88"/>
      <c r="H15" s="89"/>
      <c r="I15" s="89"/>
      <c r="J15" s="89"/>
      <c r="K15" s="89"/>
      <c r="L15" s="31">
        <f t="shared" si="1"/>
        <v>0</v>
      </c>
      <c r="M15" s="89"/>
      <c r="N15" s="89"/>
      <c r="O15" s="89"/>
      <c r="P15" s="89"/>
      <c r="Q15" s="31">
        <f t="shared" si="2"/>
        <v>0</v>
      </c>
      <c r="R15" s="22">
        <f t="shared" si="3"/>
        <v>0</v>
      </c>
      <c r="S15" s="89"/>
      <c r="T15" s="89"/>
      <c r="U15" s="92">
        <f t="shared" si="4"/>
        <v>0</v>
      </c>
      <c r="V15" s="96"/>
      <c r="W15" s="99">
        <f>'１１月'!D15</f>
        <v>2236</v>
      </c>
      <c r="X15" s="102"/>
    </row>
    <row r="16" spans="1:24" ht="22.5" customHeight="1">
      <c r="A16" s="76" t="s">
        <v>11</v>
      </c>
      <c r="B16" s="50">
        <f>SUM(D16+D17)</f>
        <v>2520</v>
      </c>
      <c r="C16" s="17" t="s">
        <v>16</v>
      </c>
      <c r="D16" s="83">
        <f t="shared" si="5"/>
        <v>1257</v>
      </c>
      <c r="E16" s="22">
        <f t="shared" si="0"/>
        <v>0</v>
      </c>
      <c r="F16" s="87" t="e">
        <f>X16+G16</f>
        <v>#REF!</v>
      </c>
      <c r="G16" s="107"/>
      <c r="H16" s="89"/>
      <c r="I16" s="89"/>
      <c r="J16" s="89"/>
      <c r="K16" s="89"/>
      <c r="L16" s="31">
        <f t="shared" si="1"/>
        <v>0</v>
      </c>
      <c r="M16" s="89"/>
      <c r="N16" s="89"/>
      <c r="O16" s="89"/>
      <c r="P16" s="89"/>
      <c r="Q16" s="31">
        <f t="shared" si="2"/>
        <v>0</v>
      </c>
      <c r="R16" s="22">
        <f t="shared" si="3"/>
        <v>0</v>
      </c>
      <c r="S16" s="89"/>
      <c r="T16" s="89"/>
      <c r="U16" s="92">
        <f t="shared" si="4"/>
        <v>0</v>
      </c>
      <c r="V16" s="96" t="s">
        <v>11</v>
      </c>
      <c r="W16" s="99">
        <f>'１１月'!D16</f>
        <v>1257</v>
      </c>
      <c r="X16" s="101" t="e">
        <f>'１１月'!F16:F17</f>
        <v>#REF!</v>
      </c>
    </row>
    <row r="17" spans="1:24" ht="22.5" customHeight="1">
      <c r="A17" s="76"/>
      <c r="B17" s="12"/>
      <c r="C17" s="17" t="s">
        <v>18</v>
      </c>
      <c r="D17" s="83">
        <f t="shared" si="5"/>
        <v>1263</v>
      </c>
      <c r="E17" s="22">
        <f t="shared" si="0"/>
        <v>0</v>
      </c>
      <c r="F17" s="22"/>
      <c r="G17" s="88"/>
      <c r="H17" s="89"/>
      <c r="I17" s="89"/>
      <c r="J17" s="89"/>
      <c r="K17" s="89"/>
      <c r="L17" s="31">
        <f t="shared" si="1"/>
        <v>0</v>
      </c>
      <c r="M17" s="89"/>
      <c r="N17" s="89"/>
      <c r="O17" s="89"/>
      <c r="P17" s="89"/>
      <c r="Q17" s="31">
        <f t="shared" si="2"/>
        <v>0</v>
      </c>
      <c r="R17" s="22">
        <f t="shared" si="3"/>
        <v>0</v>
      </c>
      <c r="S17" s="89"/>
      <c r="T17" s="89"/>
      <c r="U17" s="92">
        <f t="shared" si="4"/>
        <v>0</v>
      </c>
      <c r="V17" s="96"/>
      <c r="W17" s="99">
        <f>'１１月'!D17</f>
        <v>1263</v>
      </c>
      <c r="X17" s="102"/>
    </row>
    <row r="18" spans="1:24" ht="22.5" customHeight="1">
      <c r="A18" s="76" t="s">
        <v>8</v>
      </c>
      <c r="B18" s="50">
        <f>SUM(D18+D19)</f>
        <v>604</v>
      </c>
      <c r="C18" s="17" t="s">
        <v>16</v>
      </c>
      <c r="D18" s="83">
        <f t="shared" si="5"/>
        <v>310</v>
      </c>
      <c r="E18" s="22">
        <f t="shared" si="0"/>
        <v>0</v>
      </c>
      <c r="F18" s="87" t="e">
        <f>X18+G18</f>
        <v>#REF!</v>
      </c>
      <c r="G18" s="107"/>
      <c r="H18" s="89"/>
      <c r="I18" s="89"/>
      <c r="J18" s="89"/>
      <c r="K18" s="89"/>
      <c r="L18" s="31">
        <f t="shared" si="1"/>
        <v>0</v>
      </c>
      <c r="M18" s="89"/>
      <c r="N18" s="89"/>
      <c r="O18" s="89"/>
      <c r="P18" s="89"/>
      <c r="Q18" s="31">
        <f t="shared" si="2"/>
        <v>0</v>
      </c>
      <c r="R18" s="22">
        <f t="shared" si="3"/>
        <v>0</v>
      </c>
      <c r="S18" s="89"/>
      <c r="T18" s="89"/>
      <c r="U18" s="92">
        <f t="shared" si="4"/>
        <v>0</v>
      </c>
      <c r="V18" s="96" t="s">
        <v>8</v>
      </c>
      <c r="W18" s="99">
        <f>'１１月'!D18</f>
        <v>310</v>
      </c>
      <c r="X18" s="101" t="e">
        <f>'１１月'!F18:F19</f>
        <v>#REF!</v>
      </c>
    </row>
    <row r="19" spans="1:24" ht="22.5" customHeight="1">
      <c r="A19" s="76"/>
      <c r="B19" s="12"/>
      <c r="C19" s="17" t="s">
        <v>18</v>
      </c>
      <c r="D19" s="83">
        <f t="shared" si="5"/>
        <v>294</v>
      </c>
      <c r="E19" s="22">
        <f t="shared" si="0"/>
        <v>0</v>
      </c>
      <c r="F19" s="22"/>
      <c r="G19" s="88"/>
      <c r="H19" s="89"/>
      <c r="I19" s="89"/>
      <c r="J19" s="89"/>
      <c r="K19" s="89"/>
      <c r="L19" s="31">
        <f t="shared" si="1"/>
        <v>0</v>
      </c>
      <c r="M19" s="89"/>
      <c r="N19" s="89"/>
      <c r="O19" s="89"/>
      <c r="P19" s="89"/>
      <c r="Q19" s="31">
        <f t="shared" si="2"/>
        <v>0</v>
      </c>
      <c r="R19" s="22">
        <f t="shared" si="3"/>
        <v>0</v>
      </c>
      <c r="S19" s="89"/>
      <c r="T19" s="89"/>
      <c r="U19" s="92">
        <f t="shared" si="4"/>
        <v>0</v>
      </c>
      <c r="V19" s="96"/>
      <c r="W19" s="99">
        <f>'１１月'!D19</f>
        <v>294</v>
      </c>
      <c r="X19" s="102"/>
    </row>
    <row r="20" spans="1:24" ht="22.5" customHeight="1">
      <c r="A20" s="76" t="s">
        <v>12</v>
      </c>
      <c r="B20" s="50">
        <f>SUM(D20+D21)</f>
        <v>689</v>
      </c>
      <c r="C20" s="17" t="s">
        <v>16</v>
      </c>
      <c r="D20" s="83">
        <f t="shared" si="5"/>
        <v>314</v>
      </c>
      <c r="E20" s="22">
        <f t="shared" si="0"/>
        <v>0</v>
      </c>
      <c r="F20" s="87" t="e">
        <f>X20+G20</f>
        <v>#REF!</v>
      </c>
      <c r="G20" s="107"/>
      <c r="H20" s="89"/>
      <c r="I20" s="89"/>
      <c r="J20" s="89"/>
      <c r="K20" s="89"/>
      <c r="L20" s="31">
        <f t="shared" si="1"/>
        <v>0</v>
      </c>
      <c r="M20" s="89"/>
      <c r="N20" s="89"/>
      <c r="O20" s="89"/>
      <c r="P20" s="89"/>
      <c r="Q20" s="31">
        <f t="shared" si="2"/>
        <v>0</v>
      </c>
      <c r="R20" s="22">
        <f t="shared" si="3"/>
        <v>0</v>
      </c>
      <c r="S20" s="89"/>
      <c r="T20" s="89"/>
      <c r="U20" s="92">
        <f t="shared" si="4"/>
        <v>0</v>
      </c>
      <c r="V20" s="96" t="s">
        <v>12</v>
      </c>
      <c r="W20" s="99">
        <f>'１１月'!D20</f>
        <v>314</v>
      </c>
      <c r="X20" s="101" t="e">
        <f>'１１月'!F20:F21</f>
        <v>#REF!</v>
      </c>
    </row>
    <row r="21" spans="1:24" ht="22.5" customHeight="1">
      <c r="A21" s="76"/>
      <c r="B21" s="12"/>
      <c r="C21" s="17" t="s">
        <v>18</v>
      </c>
      <c r="D21" s="83">
        <f t="shared" si="5"/>
        <v>375</v>
      </c>
      <c r="E21" s="22">
        <f t="shared" si="0"/>
        <v>0</v>
      </c>
      <c r="F21" s="22"/>
      <c r="G21" s="88"/>
      <c r="H21" s="89"/>
      <c r="I21" s="89"/>
      <c r="J21" s="89"/>
      <c r="K21" s="89"/>
      <c r="L21" s="31">
        <f t="shared" si="1"/>
        <v>0</v>
      </c>
      <c r="M21" s="89"/>
      <c r="N21" s="89"/>
      <c r="O21" s="89"/>
      <c r="P21" s="89"/>
      <c r="Q21" s="31">
        <f t="shared" si="2"/>
        <v>0</v>
      </c>
      <c r="R21" s="22">
        <f t="shared" si="3"/>
        <v>0</v>
      </c>
      <c r="S21" s="89"/>
      <c r="T21" s="89"/>
      <c r="U21" s="92">
        <f t="shared" si="4"/>
        <v>0</v>
      </c>
      <c r="V21" s="96"/>
      <c r="W21" s="99">
        <f>'１１月'!D21</f>
        <v>375</v>
      </c>
      <c r="X21" s="102"/>
    </row>
    <row r="22" spans="1:24" ht="22.5" customHeight="1">
      <c r="A22" s="76" t="s">
        <v>13</v>
      </c>
      <c r="B22" s="50">
        <f>SUM(D22+D23)</f>
        <v>3532</v>
      </c>
      <c r="C22" s="17" t="s">
        <v>16</v>
      </c>
      <c r="D22" s="83">
        <f t="shared" si="5"/>
        <v>1615</v>
      </c>
      <c r="E22" s="22">
        <f t="shared" si="0"/>
        <v>0</v>
      </c>
      <c r="F22" s="87" t="e">
        <f>X22+G22</f>
        <v>#REF!</v>
      </c>
      <c r="G22" s="107"/>
      <c r="H22" s="89"/>
      <c r="I22" s="89"/>
      <c r="J22" s="89"/>
      <c r="K22" s="89"/>
      <c r="L22" s="31">
        <f t="shared" si="1"/>
        <v>0</v>
      </c>
      <c r="M22" s="89"/>
      <c r="N22" s="89"/>
      <c r="O22" s="89"/>
      <c r="P22" s="89"/>
      <c r="Q22" s="31">
        <f t="shared" si="2"/>
        <v>0</v>
      </c>
      <c r="R22" s="22">
        <f t="shared" si="3"/>
        <v>0</v>
      </c>
      <c r="S22" s="89"/>
      <c r="T22" s="89"/>
      <c r="U22" s="92">
        <f t="shared" si="4"/>
        <v>0</v>
      </c>
      <c r="V22" s="96" t="s">
        <v>13</v>
      </c>
      <c r="W22" s="99">
        <f>'１１月'!D22</f>
        <v>1615</v>
      </c>
      <c r="X22" s="101" t="e">
        <f>'１１月'!F22:F23</f>
        <v>#REF!</v>
      </c>
    </row>
    <row r="23" spans="1:24" ht="22.5" customHeight="1">
      <c r="A23" s="76"/>
      <c r="B23" s="12"/>
      <c r="C23" s="17" t="s">
        <v>18</v>
      </c>
      <c r="D23" s="83">
        <f t="shared" si="5"/>
        <v>1917</v>
      </c>
      <c r="E23" s="22">
        <f t="shared" si="0"/>
        <v>0</v>
      </c>
      <c r="F23" s="22"/>
      <c r="G23" s="88"/>
      <c r="H23" s="89"/>
      <c r="I23" s="89"/>
      <c r="J23" s="89"/>
      <c r="K23" s="89"/>
      <c r="L23" s="31">
        <f t="shared" si="1"/>
        <v>0</v>
      </c>
      <c r="M23" s="89"/>
      <c r="N23" s="89"/>
      <c r="O23" s="89"/>
      <c r="P23" s="89"/>
      <c r="Q23" s="31">
        <f t="shared" si="2"/>
        <v>0</v>
      </c>
      <c r="R23" s="22">
        <f t="shared" si="3"/>
        <v>0</v>
      </c>
      <c r="S23" s="89"/>
      <c r="T23" s="89"/>
      <c r="U23" s="92">
        <f t="shared" si="4"/>
        <v>0</v>
      </c>
      <c r="V23" s="96"/>
      <c r="W23" s="99">
        <f>'１１月'!D23</f>
        <v>1917</v>
      </c>
      <c r="X23" s="102"/>
    </row>
    <row r="24" spans="1:24" ht="22.5" customHeight="1">
      <c r="A24" s="76" t="s">
        <v>15</v>
      </c>
      <c r="B24" s="50">
        <f>SUM(D24+D25)</f>
        <v>7771</v>
      </c>
      <c r="C24" s="17" t="s">
        <v>16</v>
      </c>
      <c r="D24" s="83">
        <f t="shared" si="5"/>
        <v>3729</v>
      </c>
      <c r="E24" s="22">
        <f t="shared" si="0"/>
        <v>0</v>
      </c>
      <c r="F24" s="87" t="e">
        <f>X24+G24</f>
        <v>#REF!</v>
      </c>
      <c r="G24" s="107"/>
      <c r="H24" s="89"/>
      <c r="I24" s="89"/>
      <c r="J24" s="89"/>
      <c r="K24" s="89"/>
      <c r="L24" s="31">
        <f t="shared" si="1"/>
        <v>0</v>
      </c>
      <c r="M24" s="89"/>
      <c r="N24" s="89"/>
      <c r="O24" s="89"/>
      <c r="P24" s="89"/>
      <c r="Q24" s="31">
        <f t="shared" si="2"/>
        <v>0</v>
      </c>
      <c r="R24" s="22">
        <f t="shared" si="3"/>
        <v>0</v>
      </c>
      <c r="S24" s="89"/>
      <c r="T24" s="89"/>
      <c r="U24" s="92">
        <f t="shared" si="4"/>
        <v>0</v>
      </c>
      <c r="V24" s="96" t="s">
        <v>15</v>
      </c>
      <c r="W24" s="99">
        <f>'１１月'!D24</f>
        <v>3729</v>
      </c>
      <c r="X24" s="101" t="e">
        <f>'１１月'!F24:F25</f>
        <v>#REF!</v>
      </c>
    </row>
    <row r="25" spans="1:24" ht="22.5" customHeight="1">
      <c r="A25" s="77"/>
      <c r="B25" s="78"/>
      <c r="C25" s="81" t="s">
        <v>18</v>
      </c>
      <c r="D25" s="84">
        <f t="shared" si="5"/>
        <v>4042</v>
      </c>
      <c r="E25" s="85">
        <f t="shared" si="0"/>
        <v>0</v>
      </c>
      <c r="F25" s="85"/>
      <c r="G25" s="104"/>
      <c r="H25" s="90"/>
      <c r="I25" s="90"/>
      <c r="J25" s="90"/>
      <c r="K25" s="90"/>
      <c r="L25" s="91">
        <f t="shared" si="1"/>
        <v>0</v>
      </c>
      <c r="M25" s="90"/>
      <c r="N25" s="90"/>
      <c r="O25" s="90"/>
      <c r="P25" s="90"/>
      <c r="Q25" s="91">
        <f t="shared" si="2"/>
        <v>0</v>
      </c>
      <c r="R25" s="85">
        <f t="shared" si="3"/>
        <v>0</v>
      </c>
      <c r="S25" s="90"/>
      <c r="T25" s="90"/>
      <c r="U25" s="93">
        <f t="shared" si="4"/>
        <v>0</v>
      </c>
      <c r="V25" s="97"/>
      <c r="W25" s="100">
        <f>'１１月'!D25</f>
        <v>4042</v>
      </c>
      <c r="X25" s="103"/>
    </row>
    <row r="26" spans="1:24" ht="22.5" customHeight="1">
      <c r="B26" s="79"/>
      <c r="C26" s="79"/>
      <c r="D26" s="79"/>
      <c r="E26" s="79"/>
      <c r="F26" s="79"/>
      <c r="G26" s="79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scale="86" fitToWidth="1" fitToHeight="1" orientation="landscape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2026-06-04T02:34:27Z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2026-06-04T02:34:27Z</vt:filetime>
  </property>
</Properties>
</file>